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0" windowWidth="9675" windowHeight="5805" activeTab="0"/>
  </bookViews>
  <sheets>
    <sheet name="Data entry" sheetId="1" r:id="rId1"/>
    <sheet name="Formula's" sheetId="2" r:id="rId2"/>
  </sheets>
  <definedNames>
    <definedName name="_xlnm.Print_Area" localSheetId="0">'Data entry'!$A$1:$AU$48</definedName>
  </definedNames>
  <calcPr fullCalcOnLoad="1"/>
</workbook>
</file>

<file path=xl/sharedStrings.xml><?xml version="1.0" encoding="utf-8"?>
<sst xmlns="http://schemas.openxmlformats.org/spreadsheetml/2006/main" count="455" uniqueCount="233">
  <si>
    <t>list</t>
  </si>
  <si>
    <t>&lt;7</t>
  </si>
  <si>
    <t>Calculates mean value within valid limits</t>
  </si>
  <si>
    <t>Defines valid limits</t>
  </si>
  <si>
    <t>Converts mean score to percentage</t>
  </si>
  <si>
    <t>Lunchtime</t>
  </si>
  <si>
    <t>Evenings</t>
  </si>
  <si>
    <t>Weekends</t>
  </si>
  <si>
    <t>Mornings</t>
  </si>
  <si>
    <t>Same day</t>
  </si>
  <si>
    <t>Next working day</t>
  </si>
  <si>
    <t>Within 3 working days</t>
  </si>
  <si>
    <t>Within 4 working days</t>
  </si>
  <si>
    <t>5 or more working days</t>
  </si>
  <si>
    <t>Does not apply</t>
  </si>
  <si>
    <t>Q1. Times seen doctor in past 12 months</t>
  </si>
  <si>
    <t>Q2. Receptionists rating</t>
  </si>
  <si>
    <t>Q3a. Rating of opening hours</t>
  </si>
  <si>
    <t>Q4a. How quickly you get seen (particular doctor)</t>
  </si>
  <si>
    <t>Q4b. Rating</t>
  </si>
  <si>
    <t>Q5a. How quickly you get seen (any doctor)</t>
  </si>
  <si>
    <t>Q5b. Rating</t>
  </si>
  <si>
    <t>Q6. Seeing a GP urgently</t>
  </si>
  <si>
    <t>Q7a. Waiting times in practice</t>
  </si>
  <si>
    <t>Q7b. Rating</t>
  </si>
  <si>
    <t>Q8a. Ability to get through to practice on phone</t>
  </si>
  <si>
    <t>Q8b. Ability to speak to dr on phone</t>
  </si>
  <si>
    <t>Q9b. Rating</t>
  </si>
  <si>
    <t>Q9a. How often you see your usual dr</t>
  </si>
  <si>
    <t>Q10b. How well dr listens to what you say</t>
  </si>
  <si>
    <t>Q10c. How well dr puts you at ease</t>
  </si>
  <si>
    <t>Q10d. How much dr involves you in decisions about care</t>
  </si>
  <si>
    <t>Q10e. How well dr explains problems/treatments</t>
  </si>
  <si>
    <t>Q10f. The amount of time the dr spends with you</t>
  </si>
  <si>
    <t>Q10g. Dr's patience with your questions or worries</t>
  </si>
  <si>
    <t>Q10h. Dr's caring and concern for you</t>
  </si>
  <si>
    <t>Q11a. After seeing dr, ability to understand problem</t>
  </si>
  <si>
    <t>Q11b. After seeing dr, ability to cope with problem</t>
  </si>
  <si>
    <t>Q11c. After seeing dr, ability to keep healthy</t>
  </si>
  <si>
    <t>Q10a. How thoroughly dr asks about symptoms</t>
  </si>
  <si>
    <t>Patient ID</t>
  </si>
  <si>
    <t>Practice ID</t>
  </si>
  <si>
    <t>None</t>
  </si>
  <si>
    <t>&lt;6</t>
  </si>
  <si>
    <t>&lt;3</t>
  </si>
  <si>
    <t>&lt;4</t>
  </si>
  <si>
    <t>5 minutes or less</t>
  </si>
  <si>
    <t>6-10 minutes</t>
  </si>
  <si>
    <t>11-20 minutes</t>
  </si>
  <si>
    <t>21-30 minutes</t>
  </si>
  <si>
    <t>More than 30 minutes</t>
  </si>
  <si>
    <t>Yes</t>
  </si>
  <si>
    <t>No</t>
  </si>
  <si>
    <t>Don't know/never needed to</t>
  </si>
  <si>
    <t>Mean score</t>
  </si>
  <si>
    <t>GPAQ benchmark</t>
  </si>
  <si>
    <t>Main table of mean scores as percentages, compared to the GPAQ benchmarks</t>
  </si>
  <si>
    <t>Number of responses</t>
  </si>
  <si>
    <t>Once or twice</t>
  </si>
  <si>
    <t>Three or four times</t>
  </si>
  <si>
    <t>Five or six times</t>
  </si>
  <si>
    <t>Seven times or more</t>
  </si>
  <si>
    <t>Very poor</t>
  </si>
  <si>
    <t>Poor</t>
  </si>
  <si>
    <t>Fair</t>
  </si>
  <si>
    <t>Good</t>
  </si>
  <si>
    <t>Very good</t>
  </si>
  <si>
    <t>Excellent</t>
  </si>
  <si>
    <t>Don't know/ never tried</t>
  </si>
  <si>
    <t>Always</t>
  </si>
  <si>
    <t>Almost always</t>
  </si>
  <si>
    <t>A lot of the time</t>
  </si>
  <si>
    <t>Some of the time</t>
  </si>
  <si>
    <t>Almost never</t>
  </si>
  <si>
    <t>Never</t>
  </si>
  <si>
    <t>Much more than before the visit</t>
  </si>
  <si>
    <t>A little more than before the visit</t>
  </si>
  <si>
    <t>Male</t>
  </si>
  <si>
    <t>Female</t>
  </si>
  <si>
    <t>45 years old and above</t>
  </si>
  <si>
    <t>White</t>
  </si>
  <si>
    <t>Black or Black British</t>
  </si>
  <si>
    <t>Asian or Asian British</t>
  </si>
  <si>
    <t>Mixed</t>
  </si>
  <si>
    <t>Chinese</t>
  </si>
  <si>
    <t>Other ethnic group</t>
  </si>
  <si>
    <t>Owner-occupied/ mortgaged</t>
  </si>
  <si>
    <t>Rented or other arrangements</t>
  </si>
  <si>
    <t>Looking after home/family</t>
  </si>
  <si>
    <t>Other</t>
  </si>
  <si>
    <t>The same or less than before the visit</t>
  </si>
  <si>
    <t>Q1. Number of visits to doctor in last 12 months</t>
  </si>
  <si>
    <t>Q2. Satisfaction with receptionists</t>
  </si>
  <si>
    <t>Q3a. Satisfaction with opening hours</t>
  </si>
  <si>
    <t>Q3b. Additional hours requested</t>
  </si>
  <si>
    <t>Q4a. Availability of particular doctor</t>
  </si>
  <si>
    <t>Q4b. Satisfaction with availability of particular doctor</t>
  </si>
  <si>
    <t>Q5a. Availability of any doctor</t>
  </si>
  <si>
    <t>Q5b. Satisfaction with availability of any doctor</t>
  </si>
  <si>
    <t>Q6. Same day urgent availability of doctor</t>
  </si>
  <si>
    <t>Q7a. Waiting time at practice</t>
  </si>
  <si>
    <t>Q7b. Satisfaction with waiting times at practice</t>
  </si>
  <si>
    <t>Q8a. Satisfaction with phoning through to practice</t>
  </si>
  <si>
    <t>Q8b. Satisfaction with phoning through to doctor for advice</t>
  </si>
  <si>
    <t>Q9a. Continuity for seeing same doctor</t>
  </si>
  <si>
    <t>Q9b. Satisfaction with continuity of care</t>
  </si>
  <si>
    <t>Q10a. Satisfaction with doctor's questioning</t>
  </si>
  <si>
    <t>Q10b. Satisfaction with how well doctor listens</t>
  </si>
  <si>
    <t>Q10c. Satisfaction with how well doctor puts patient at ease</t>
  </si>
  <si>
    <t>Q10d. Satisfaction with how much doctor involves patient</t>
  </si>
  <si>
    <t>Q10e. Satisfaction with doctor's explanations</t>
  </si>
  <si>
    <t>Q10f. Satisfaction with time doctor spends</t>
  </si>
  <si>
    <t>Q10g. Satisfaction with doctor's patience</t>
  </si>
  <si>
    <t>Q10h. Satisfaction with doctor's caring and concern</t>
  </si>
  <si>
    <t>Q11a. Ability to understand problem after visiting doctor</t>
  </si>
  <si>
    <t>Q11b. Ability to cope with problem after visiting doctor</t>
  </si>
  <si>
    <t>Q11c. Ability to keep healthy after visiting doctor</t>
  </si>
  <si>
    <t>Employed (full/part time, self-employed)</t>
  </si>
  <si>
    <t>Unemployed</t>
  </si>
  <si>
    <t>School or full time education</t>
  </si>
  <si>
    <t>Long term sickness</t>
  </si>
  <si>
    <t>Retired</t>
  </si>
  <si>
    <t>&lt;110</t>
  </si>
  <si>
    <t>Within 2 working days</t>
  </si>
  <si>
    <t>Mean</t>
  </si>
  <si>
    <t>Up to 44 years old</t>
  </si>
  <si>
    <t>Please do not write in or alter the cells, rows or columns in this sheet in any way! They contain formulas needed to calculate GPAQ scores. You need only use the 'Data entry' worksheet in this file.</t>
  </si>
  <si>
    <t>Q12. Sex</t>
  </si>
  <si>
    <t>Q13. Age</t>
  </si>
  <si>
    <t>Q14. Long standing illness, disability or infirmity</t>
  </si>
  <si>
    <t>Q15. Ethnicity</t>
  </si>
  <si>
    <t>Q16. Accommodation</t>
  </si>
  <si>
    <t>Q17. Employment</t>
  </si>
  <si>
    <t>Q15. Ethnic group</t>
  </si>
  <si>
    <t>Q16. Accommodation status</t>
  </si>
  <si>
    <t>Q17. Employment status</t>
  </si>
  <si>
    <t>Q1. How helpful do you find the receptionists at your GP practice</t>
  </si>
  <si>
    <t>Q2. How easy is it to get through to someone at your GP practice on the phone</t>
  </si>
  <si>
    <t>Q3. How easy is it to speak to a Doctor or Nurse on the phone at your practice</t>
  </si>
  <si>
    <t>Q4. If you need to see a GP urgently, can you  normally get seen on the same day</t>
  </si>
  <si>
    <t>Q5. How important is it to you to be able to book appointments ahead of time in your practice</t>
  </si>
  <si>
    <t>Q6. How easy is it to book ahead in your practice</t>
  </si>
  <si>
    <t>Q7. How do you normally book your appointments at your practice</t>
  </si>
  <si>
    <t>Q8. Which of the following methods would you prefer to use to book appointments at your practice</t>
  </si>
  <si>
    <t>Q10. How do you rate this</t>
  </si>
  <si>
    <t>Q11. How quickly do you usually get seen by any Doctor</t>
  </si>
  <si>
    <t>Q9. How quickly do you usually get seen by a particular Doctor</t>
  </si>
  <si>
    <t>Q12. How do you rate this</t>
  </si>
  <si>
    <t>Q13. How long did you wait for your consultation to start</t>
  </si>
  <si>
    <t>Q14. How do you rate this</t>
  </si>
  <si>
    <t>Q15. Is your GP practice currently open at times that are convenient to you</t>
  </si>
  <si>
    <t>Q16. Which of the following additional opening hours would make it easier for you to see or speak to someone</t>
  </si>
  <si>
    <t>Q17. Is there a particular GP you usually prefer to see or speak to</t>
  </si>
  <si>
    <t>Q18. How often do you see or speak to the GP you prefer</t>
  </si>
  <si>
    <r>
      <t xml:space="preserve">Q19. </t>
    </r>
    <r>
      <rPr>
        <b/>
        <u val="single"/>
        <sz val="8"/>
        <color indexed="8"/>
        <rFont val="Arial"/>
        <family val="2"/>
      </rPr>
      <t xml:space="preserve">How good was the last GP you saw at each of the following:  </t>
    </r>
    <r>
      <rPr>
        <b/>
        <sz val="8"/>
        <color indexed="8"/>
        <rFont val="Arial"/>
        <family val="2"/>
      </rPr>
      <t>Giving you enough time</t>
    </r>
  </si>
  <si>
    <t>Q20. Listening to you</t>
  </si>
  <si>
    <t>Q21. Explaining tests and treatments</t>
  </si>
  <si>
    <t>Q22. Involving you in decisions about your care</t>
  </si>
  <si>
    <t>Q23. Treating you with care and concern</t>
  </si>
  <si>
    <t>Q24. Did you have confidence and trust in the GP you saw or spoke to</t>
  </si>
  <si>
    <r>
      <t xml:space="preserve">Q25. </t>
    </r>
    <r>
      <rPr>
        <b/>
        <u val="single"/>
        <sz val="8"/>
        <color indexed="8"/>
        <rFont val="Arial"/>
        <family val="2"/>
      </rPr>
      <t xml:space="preserve">How good was the last Nurse you saw at each of the following:  </t>
    </r>
    <r>
      <rPr>
        <b/>
        <sz val="8"/>
        <color indexed="8"/>
        <rFont val="Arial"/>
        <family val="2"/>
      </rPr>
      <t>Giving you enough time</t>
    </r>
  </si>
  <si>
    <t>Q26. Listening to you</t>
  </si>
  <si>
    <t>Q27. Explaining tests and treatments</t>
  </si>
  <si>
    <t>Q28. Involving you in decisions about your care</t>
  </si>
  <si>
    <t>Q29. Treating you with care and concern</t>
  </si>
  <si>
    <t>Q30. Did you have confidence and trust in the Nurse you saw or spoke to</t>
  </si>
  <si>
    <r>
      <t xml:space="preserve">Q31. </t>
    </r>
    <r>
      <rPr>
        <b/>
        <u val="single"/>
        <sz val="8"/>
        <color indexed="8"/>
        <rFont val="Arial"/>
        <family val="2"/>
      </rPr>
      <t xml:space="preserve">Thinking about the care you get from your Doctors and Nurses overall, how well does the practice help you to:  </t>
    </r>
    <r>
      <rPr>
        <b/>
        <sz val="8"/>
        <color indexed="8"/>
        <rFont val="Arial"/>
        <family val="2"/>
      </rPr>
      <t>Understand your health problems</t>
    </r>
  </si>
  <si>
    <t>Q32. Cope with your health problems</t>
  </si>
  <si>
    <t>Q33. Keep yourself healthy</t>
  </si>
  <si>
    <t>Q34. Overall, how would you describe your experience of your GP surgery</t>
  </si>
  <si>
    <t>Q35. Would you recommend your GP surgery to someone who has just moved to your local area</t>
  </si>
  <si>
    <r>
      <t xml:space="preserve">Q36. </t>
    </r>
    <r>
      <rPr>
        <b/>
        <u val="single"/>
        <sz val="8"/>
        <color indexed="8"/>
        <rFont val="Arial"/>
        <family val="2"/>
      </rPr>
      <t xml:space="preserve">It will help us to understand your answers if you could tell us a little about yourself:  </t>
    </r>
    <r>
      <rPr>
        <b/>
        <sz val="8"/>
        <color indexed="8"/>
        <rFont val="Arial"/>
        <family val="2"/>
      </rPr>
      <t>Are you?</t>
    </r>
  </si>
  <si>
    <t>Q37. How old are you</t>
  </si>
  <si>
    <t>Q38. Do you have a long-standing health condition</t>
  </si>
  <si>
    <t>Q39. What is your ethnic group</t>
  </si>
  <si>
    <t>Q40. Which of the following best describes you</t>
  </si>
  <si>
    <t>SG</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</si>
  <si>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</si>
  <si>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</si>
  <si>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</si>
  <si>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</si>
  <si>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</si>
  <si>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</si>
  <si>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</si>
  <si>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</si>
  <si>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</si>
  <si>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</si>
  <si>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</si>
  <si>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</si>
  <si>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</si>
  <si>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</si>
  <si>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</si>
  <si>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</si>
  <si>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</si>
  <si>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</si>
  <si>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</si>
  <si>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</si>
  <si>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</si>
  <si>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</si>
  <si>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</si>
  <si>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</si>
  <si>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</si>
  <si>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</si>
  <si>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</si>
  <si>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Comments</t>
  </si>
  <si>
    <t>There is not enough privacy on the reception desk when you have a conversation with the Receptionist about the health issues.  Everything that we say can be overhead in the waiting area.</t>
  </si>
  <si>
    <t>I am a new patient and find the practice kind, patient and considerate.  Your Receptionist are very obliging in tyring to fit you in.</t>
  </si>
  <si>
    <t>CL</t>
  </si>
  <si>
    <t>Excellent administration.  GP's helpful and if I have any problems, we can discuss them freely.</t>
  </si>
  <si>
    <t>I find the Receptionists very helpful and always willing to help.</t>
  </si>
  <si>
    <t>Everyone is always willing to help us.</t>
  </si>
  <si>
    <t>Doctors and staff doing excelling job.</t>
  </si>
  <si>
    <t>028</t>
  </si>
  <si>
    <t>029</t>
  </si>
  <si>
    <t>030</t>
  </si>
  <si>
    <t>031</t>
  </si>
  <si>
    <t>032</t>
  </si>
  <si>
    <t>033</t>
  </si>
  <si>
    <t>034</t>
  </si>
  <si>
    <t>035</t>
  </si>
  <si>
    <t>036</t>
  </si>
  <si>
    <t>037</t>
  </si>
  <si>
    <t>038</t>
  </si>
  <si>
    <t>039</t>
  </si>
  <si>
    <t>040</t>
  </si>
  <si>
    <t>041</t>
  </si>
  <si>
    <t>042</t>
  </si>
  <si>
    <t>043</t>
  </si>
  <si>
    <t>044</t>
  </si>
  <si>
    <t>045</t>
  </si>
  <si>
    <t>Would prefer to see the same Doctor every visit.</t>
  </si>
  <si>
    <t>046</t>
  </si>
  <si>
    <t>047</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</si>
</sst>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00%"/>
    <numFmt numFmtId="184" formatCode="0.0"/>
    <numFmt numFmtId="185" formatCode="0;[Red]0"/>
  </numFmts>
  <fonts count="45">
    <font>
      <sz val="10"/>
      <name val="Arial"/>
      <family val="0"/>
    </font>
    <font>
      <u val="single"/>
      <sz val="10"/>
      <color indexed="12"/>
      <name val="Arial"/>
      <family val="0"/>
    </font>
    <font>
      <u val="single"/>
      <sz val="10"/>
      <color indexed="36"/>
      <name val="Arial"/>
      <family val="0"/>
    </font>
    <font>
      <b/>
      <sz val="10"/>
      <color indexed="10"/>
      <name val="Arial"/>
      <family val="2"/>
    </font>
    <font>
      <sz val="8"/>
      <name val="Arial"/>
      <family val="2"/>
    </font>
    <font>
      <b/>
      <sz val="8"/>
      <color indexed="8"/>
      <name val="Arial"/>
      <family val="2"/>
    </font>
    <font>
      <sz val="8"/>
      <name val="Times New Roman"/>
      <family val="1"/>
    </font>
    <font>
      <b/>
      <sz val="8"/>
      <name val="Arial"/>
      <family val="2"/>
    </font>
    <font>
      <sz val="8"/>
      <color indexed="8"/>
      <name val="Arial"/>
      <family val="2"/>
    </font>
    <font>
      <i/>
      <sz val="8"/>
      <name val="Arial"/>
      <family val="2"/>
    </font>
    <font>
      <b/>
      <u val="single"/>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1">
    <xf numFmtId="0" fontId="0" fillId="0" borderId="0" xfId="0" applyAlignment="1">
      <alignment/>
    </xf>
    <xf numFmtId="0" fontId="0" fillId="0" borderId="0" xfId="0" applyAlignment="1">
      <alignment/>
    </xf>
    <xf numFmtId="0" fontId="5" fillId="0" borderId="0" xfId="0" applyFont="1" applyAlignment="1">
      <alignment vertical="top" wrapText="1"/>
    </xf>
    <xf numFmtId="1" fontId="0" fillId="0" borderId="0" xfId="0" applyNumberFormat="1" applyAlignment="1">
      <alignment/>
    </xf>
    <xf numFmtId="2" fontId="0" fillId="0" borderId="0" xfId="0" applyNumberFormat="1" applyAlignment="1">
      <alignment/>
    </xf>
    <xf numFmtId="0" fontId="0" fillId="0" borderId="0" xfId="0" applyBorder="1" applyAlignment="1">
      <alignment/>
    </xf>
    <xf numFmtId="0" fontId="6" fillId="0" borderId="0" xfId="0" applyFont="1" applyAlignment="1">
      <alignment vertical="top" wrapText="1"/>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vertical="top" wrapText="1"/>
    </xf>
    <xf numFmtId="0" fontId="4" fillId="0" borderId="0" xfId="0" applyFont="1" applyAlignment="1">
      <alignment/>
    </xf>
    <xf numFmtId="0" fontId="7" fillId="0" borderId="0" xfId="0" applyFont="1" applyAlignment="1">
      <alignment horizontal="left" vertical="top" wrapText="1"/>
    </xf>
    <xf numFmtId="0" fontId="0" fillId="0" borderId="0" xfId="0" applyAlignment="1">
      <alignment horizontal="center"/>
    </xf>
    <xf numFmtId="0" fontId="5" fillId="0" borderId="0" xfId="0" applyFont="1" applyAlignment="1">
      <alignment horizontal="left" vertical="top" wrapText="1"/>
    </xf>
    <xf numFmtId="0" fontId="7" fillId="0" borderId="0" xfId="0" applyFont="1" applyAlignment="1">
      <alignment horizontal="center" vertical="top" wrapText="1"/>
    </xf>
    <xf numFmtId="0" fontId="8" fillId="0" borderId="0" xfId="0" applyFont="1" applyAlignment="1">
      <alignment horizontal="left" vertical="top" wrapText="1"/>
    </xf>
    <xf numFmtId="0" fontId="0" fillId="0" borderId="0" xfId="0" applyFont="1" applyAlignment="1">
      <alignment horizontal="left" wrapText="1"/>
    </xf>
    <xf numFmtId="0" fontId="4"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0" fillId="0" borderId="0" xfId="0" applyAlignment="1">
      <alignment vertical="top"/>
    </xf>
    <xf numFmtId="1" fontId="0" fillId="0" borderId="0" xfId="0" applyNumberFormat="1" applyFont="1" applyAlignment="1">
      <alignment horizontal="left" vertical="top" wrapText="1"/>
    </xf>
    <xf numFmtId="1" fontId="4" fillId="0" borderId="0" xfId="0" applyNumberFormat="1" applyFont="1" applyAlignment="1">
      <alignment vertical="top" wrapText="1"/>
    </xf>
    <xf numFmtId="0" fontId="4" fillId="0" borderId="0" xfId="0" applyFont="1" applyAlignment="1">
      <alignment vertical="top" wrapText="1"/>
    </xf>
    <xf numFmtId="184" fontId="4" fillId="0" borderId="0" xfId="0" applyNumberFormat="1" applyFont="1" applyAlignment="1">
      <alignment vertical="top" wrapText="1"/>
    </xf>
    <xf numFmtId="184" fontId="0" fillId="0" borderId="0" xfId="0" applyNumberFormat="1" applyAlignment="1">
      <alignment/>
    </xf>
    <xf numFmtId="184" fontId="0" fillId="0" borderId="0" xfId="0" applyNumberFormat="1" applyFont="1" applyAlignment="1">
      <alignment/>
    </xf>
    <xf numFmtId="184" fontId="0" fillId="0" borderId="0" xfId="0" applyNumberFormat="1" applyFont="1" applyAlignment="1">
      <alignment/>
    </xf>
    <xf numFmtId="184" fontId="0" fillId="0" borderId="0" xfId="0" applyNumberFormat="1" applyAlignment="1">
      <alignment horizontal="left" vertical="top" wrapText="1"/>
    </xf>
    <xf numFmtId="0" fontId="8" fillId="0" borderId="10" xfId="0" applyFont="1" applyBorder="1" applyAlignment="1">
      <alignment horizontal="left" vertical="top" wrapText="1"/>
    </xf>
    <xf numFmtId="0" fontId="4" fillId="0" borderId="10"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horizontal="left" vertical="top" wrapText="1"/>
    </xf>
    <xf numFmtId="1" fontId="0" fillId="0" borderId="10" xfId="0" applyNumberFormat="1" applyFont="1" applyBorder="1" applyAlignment="1">
      <alignment horizontal="left" vertical="top" wrapText="1"/>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8" fillId="0" borderId="0" xfId="0" applyFont="1" applyBorder="1" applyAlignment="1">
      <alignment horizontal="left" vertical="top" wrapText="1"/>
    </xf>
    <xf numFmtId="184" fontId="0" fillId="0" borderId="0" xfId="0" applyNumberFormat="1" applyBorder="1" applyAlignment="1">
      <alignment horizontal="left" vertical="top" wrapText="1"/>
    </xf>
    <xf numFmtId="0" fontId="4" fillId="0" borderId="0" xfId="0" applyNumberFormat="1" applyFont="1" applyAlignment="1">
      <alignment horizontal="left" vertical="top" wrapText="1"/>
    </xf>
    <xf numFmtId="49" fontId="0" fillId="0" borderId="0" xfId="0" applyNumberFormat="1" applyAlignment="1">
      <alignment horizontal="center"/>
    </xf>
    <xf numFmtId="0" fontId="0" fillId="0" borderId="0" xfId="0" applyFont="1" applyAlignment="1">
      <alignment horizontal="center" vertical="top" wrapText="1"/>
    </xf>
    <xf numFmtId="0" fontId="0" fillId="0" borderId="10" xfId="0" applyFont="1" applyBorder="1" applyAlignment="1">
      <alignment horizontal="center" vertical="top" wrapText="1"/>
    </xf>
    <xf numFmtId="0" fontId="8" fillId="0" borderId="11" xfId="0" applyFont="1" applyBorder="1" applyAlignment="1">
      <alignment horizontal="left" vertical="top" wrapText="1"/>
    </xf>
    <xf numFmtId="1" fontId="0" fillId="0" borderId="11" xfId="0" applyNumberFormat="1" applyFont="1" applyBorder="1" applyAlignment="1">
      <alignment horizontal="left" vertical="top" wrapText="1"/>
    </xf>
    <xf numFmtId="0" fontId="5" fillId="0" borderId="0" xfId="0" applyFont="1" applyBorder="1" applyAlignment="1">
      <alignment vertical="top" wrapText="1"/>
    </xf>
    <xf numFmtId="0" fontId="0" fillId="0" borderId="12" xfId="0" applyBorder="1" applyAlignment="1">
      <alignment/>
    </xf>
    <xf numFmtId="185" fontId="0" fillId="0" borderId="13" xfId="0" applyNumberFormat="1" applyBorder="1" applyAlignment="1">
      <alignment/>
    </xf>
    <xf numFmtId="0" fontId="0" fillId="0" borderId="13" xfId="0" applyBorder="1" applyAlignment="1">
      <alignment/>
    </xf>
    <xf numFmtId="0" fontId="5" fillId="0" borderId="10" xfId="0" applyFont="1" applyBorder="1" applyAlignment="1">
      <alignment vertical="top" wrapText="1"/>
    </xf>
    <xf numFmtId="185" fontId="0" fillId="0" borderId="10" xfId="0" applyNumberFormat="1" applyBorder="1" applyAlignment="1">
      <alignment/>
    </xf>
    <xf numFmtId="0" fontId="0" fillId="0" borderId="10" xfId="0" applyBorder="1" applyAlignment="1">
      <alignment/>
    </xf>
    <xf numFmtId="0" fontId="0" fillId="0" borderId="10" xfId="0" applyFill="1" applyBorder="1" applyAlignment="1">
      <alignment/>
    </xf>
    <xf numFmtId="0" fontId="0" fillId="0" borderId="10" xfId="0" applyNumberFormat="1" applyFill="1" applyBorder="1" applyAlignment="1">
      <alignment/>
    </xf>
    <xf numFmtId="185" fontId="0" fillId="0" borderId="10" xfId="0" applyNumberFormat="1" applyBorder="1" applyAlignment="1" quotePrefix="1">
      <alignment/>
    </xf>
    <xf numFmtId="0" fontId="0" fillId="0" borderId="14" xfId="0" applyBorder="1" applyAlignment="1">
      <alignment/>
    </xf>
    <xf numFmtId="0" fontId="0" fillId="0" borderId="15" xfId="0" applyBorder="1" applyAlignment="1">
      <alignment/>
    </xf>
    <xf numFmtId="0" fontId="0" fillId="0" borderId="15" xfId="0" applyFill="1" applyBorder="1" applyAlignment="1">
      <alignment/>
    </xf>
    <xf numFmtId="0" fontId="0" fillId="0" borderId="15" xfId="0" applyNumberFormat="1" applyFill="1" applyBorder="1" applyAlignment="1">
      <alignment/>
    </xf>
    <xf numFmtId="185" fontId="0" fillId="0" borderId="0" xfId="0" applyNumberFormat="1" applyBorder="1" applyAlignment="1">
      <alignment/>
    </xf>
    <xf numFmtId="1" fontId="0" fillId="0" borderId="10" xfId="0" applyNumberFormat="1" applyBorder="1" applyAlignment="1" quotePrefix="1">
      <alignment/>
    </xf>
    <xf numFmtId="0" fontId="5" fillId="0" borderId="15" xfId="0" applyFont="1" applyBorder="1" applyAlignment="1">
      <alignment vertical="top" wrapText="1"/>
    </xf>
    <xf numFmtId="0" fontId="0" fillId="0" borderId="10" xfId="0" applyBorder="1" applyAlignment="1">
      <alignment wrapText="1"/>
    </xf>
    <xf numFmtId="49" fontId="0" fillId="0" borderId="0" xfId="0" applyNumberFormat="1" applyBorder="1" applyAlignment="1">
      <alignment/>
    </xf>
    <xf numFmtId="49" fontId="0" fillId="0" borderId="10" xfId="0" applyNumberFormat="1" applyBorder="1" applyAlignment="1">
      <alignment/>
    </xf>
    <xf numFmtId="0" fontId="0" fillId="0" borderId="16" xfId="0" applyFill="1" applyBorder="1" applyAlignment="1">
      <alignment/>
    </xf>
    <xf numFmtId="0" fontId="0" fillId="0" borderId="16" xfId="0" applyNumberFormat="1" applyFill="1" applyBorder="1" applyAlignment="1">
      <alignment/>
    </xf>
    <xf numFmtId="0" fontId="0" fillId="0" borderId="13" xfId="0" applyNumberFormat="1" applyFill="1" applyBorder="1" applyAlignment="1">
      <alignment/>
    </xf>
    <xf numFmtId="0" fontId="5" fillId="0" borderId="10" xfId="0" applyFont="1" applyBorder="1" applyAlignment="1">
      <alignment horizontal="center" vertical="top" wrapText="1"/>
    </xf>
    <xf numFmtId="0" fontId="4" fillId="0" borderId="0" xfId="0" applyFont="1" applyAlignment="1">
      <alignment horizontal="left"/>
    </xf>
    <xf numFmtId="0" fontId="4" fillId="0" borderId="0" xfId="0" applyFont="1" applyAlignment="1">
      <alignment vertical="top" wrapText="1"/>
    </xf>
    <xf numFmtId="0" fontId="3"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470"/>
  <sheetViews>
    <sheetView tabSelected="1" view="pageLayout" workbookViewId="0" topLeftCell="A1">
      <selection activeCell="O1" sqref="O1"/>
    </sheetView>
  </sheetViews>
  <sheetFormatPr defaultColWidth="9.140625" defaultRowHeight="12.75"/>
  <cols>
    <col min="1" max="2" width="7.8515625" style="0" customWidth="1"/>
    <col min="3" max="3" width="11.57421875" style="0" customWidth="1"/>
    <col min="4" max="5" width="10.57421875" style="0" customWidth="1"/>
    <col min="6" max="9" width="9.140625" style="0" hidden="1" customWidth="1"/>
    <col min="10" max="10" width="10.57421875" style="0" customWidth="1"/>
    <col min="11" max="11" width="12.28125" style="0" customWidth="1"/>
    <col min="12" max="12" width="10.57421875" style="0" customWidth="1"/>
    <col min="13" max="13" width="12.8515625" style="0" customWidth="1"/>
    <col min="14" max="14" width="12.57421875" style="0" customWidth="1"/>
    <col min="15" max="46" width="10.57421875" style="0" customWidth="1"/>
    <col min="47" max="47" width="103.421875" style="0" customWidth="1"/>
  </cols>
  <sheetData>
    <row r="1" spans="1:65" s="2" customFormat="1" ht="118.5" customHeight="1">
      <c r="A1" s="48" t="s">
        <v>41</v>
      </c>
      <c r="B1" s="48" t="s">
        <v>40</v>
      </c>
      <c r="C1" s="48" t="s">
        <v>136</v>
      </c>
      <c r="D1" s="48" t="s">
        <v>137</v>
      </c>
      <c r="E1" s="48" t="s">
        <v>138</v>
      </c>
      <c r="F1" s="67"/>
      <c r="G1" s="67"/>
      <c r="H1" s="67"/>
      <c r="I1" s="67"/>
      <c r="J1" s="48" t="s">
        <v>139</v>
      </c>
      <c r="K1" s="48" t="s">
        <v>140</v>
      </c>
      <c r="L1" s="48" t="s">
        <v>141</v>
      </c>
      <c r="M1" s="48" t="s">
        <v>142</v>
      </c>
      <c r="N1" s="48" t="s">
        <v>143</v>
      </c>
      <c r="O1" s="48" t="s">
        <v>146</v>
      </c>
      <c r="P1" s="48" t="s">
        <v>144</v>
      </c>
      <c r="Q1" s="48" t="s">
        <v>145</v>
      </c>
      <c r="R1" s="48" t="s">
        <v>147</v>
      </c>
      <c r="S1" s="48" t="s">
        <v>148</v>
      </c>
      <c r="T1" s="48" t="s">
        <v>149</v>
      </c>
      <c r="U1" s="48" t="s">
        <v>150</v>
      </c>
      <c r="V1" s="48" t="s">
        <v>151</v>
      </c>
      <c r="W1" s="48" t="s">
        <v>152</v>
      </c>
      <c r="X1" s="48" t="s">
        <v>153</v>
      </c>
      <c r="Y1" s="48" t="s">
        <v>154</v>
      </c>
      <c r="Z1" s="48" t="s">
        <v>155</v>
      </c>
      <c r="AA1" s="48" t="s">
        <v>156</v>
      </c>
      <c r="AB1" s="48" t="s">
        <v>157</v>
      </c>
      <c r="AC1" s="48" t="s">
        <v>158</v>
      </c>
      <c r="AD1" s="48" t="s">
        <v>159</v>
      </c>
      <c r="AE1" s="48" t="s">
        <v>160</v>
      </c>
      <c r="AF1" s="48" t="s">
        <v>161</v>
      </c>
      <c r="AG1" s="48" t="s">
        <v>162</v>
      </c>
      <c r="AH1" s="48" t="s">
        <v>163</v>
      </c>
      <c r="AI1" s="48" t="s">
        <v>164</v>
      </c>
      <c r="AJ1" s="48" t="s">
        <v>165</v>
      </c>
      <c r="AK1" s="48" t="s">
        <v>166</v>
      </c>
      <c r="AL1" s="48" t="s">
        <v>167</v>
      </c>
      <c r="AM1" s="48" t="s">
        <v>168</v>
      </c>
      <c r="AN1" s="48" t="s">
        <v>169</v>
      </c>
      <c r="AO1" s="48" t="s">
        <v>170</v>
      </c>
      <c r="AP1" s="48" t="s">
        <v>171</v>
      </c>
      <c r="AQ1" s="48" t="s">
        <v>172</v>
      </c>
      <c r="AR1" s="48" t="s">
        <v>173</v>
      </c>
      <c r="AS1" s="48" t="s">
        <v>174</v>
      </c>
      <c r="AT1" s="60" t="s">
        <v>175</v>
      </c>
      <c r="AU1" s="48" t="s">
        <v>204</v>
      </c>
      <c r="AV1" s="44"/>
      <c r="AW1" s="44"/>
      <c r="AX1" s="44"/>
      <c r="AY1" s="44"/>
      <c r="AZ1" s="44"/>
      <c r="BA1" s="44"/>
      <c r="BB1" s="44"/>
      <c r="BC1" s="44"/>
      <c r="BD1" s="44"/>
      <c r="BE1" s="44"/>
      <c r="BF1" s="44"/>
      <c r="BG1" s="44"/>
      <c r="BH1" s="44"/>
      <c r="BI1" s="44"/>
      <c r="BJ1" s="44"/>
      <c r="BK1" s="44"/>
      <c r="BL1" s="44"/>
      <c r="BM1" s="44"/>
    </row>
    <row r="2" spans="1:67" ht="25.5">
      <c r="A2" s="49" t="s">
        <v>176</v>
      </c>
      <c r="B2" s="59" t="s">
        <v>177</v>
      </c>
      <c r="C2" s="50">
        <v>1</v>
      </c>
      <c r="D2" s="50">
        <v>2</v>
      </c>
      <c r="E2" s="50">
        <v>2</v>
      </c>
      <c r="F2" s="50"/>
      <c r="G2" s="50"/>
      <c r="H2" s="50"/>
      <c r="I2" s="50"/>
      <c r="J2" s="50">
        <v>1</v>
      </c>
      <c r="K2" s="50">
        <v>1</v>
      </c>
      <c r="L2" s="50">
        <v>1</v>
      </c>
      <c r="M2" s="50">
        <v>1</v>
      </c>
      <c r="N2" s="51">
        <v>1</v>
      </c>
      <c r="O2" s="52">
        <v>3</v>
      </c>
      <c r="P2" s="52">
        <v>3</v>
      </c>
      <c r="Q2" s="52">
        <v>2</v>
      </c>
      <c r="R2" s="52">
        <v>3</v>
      </c>
      <c r="S2" s="52">
        <v>3</v>
      </c>
      <c r="T2" s="52">
        <v>5</v>
      </c>
      <c r="U2" s="52">
        <v>2</v>
      </c>
      <c r="V2" s="52">
        <v>4</v>
      </c>
      <c r="W2" s="52">
        <v>1</v>
      </c>
      <c r="X2" s="52">
        <v>2</v>
      </c>
      <c r="Y2" s="52"/>
      <c r="Z2" s="52"/>
      <c r="AA2" s="52"/>
      <c r="AB2" s="52"/>
      <c r="AC2" s="52"/>
      <c r="AD2" s="52"/>
      <c r="AE2" s="52"/>
      <c r="AF2" s="52"/>
      <c r="AG2" s="52"/>
      <c r="AH2" s="52"/>
      <c r="AI2" s="52"/>
      <c r="AJ2" s="52"/>
      <c r="AK2" s="52">
        <v>1</v>
      </c>
      <c r="AL2" s="52">
        <v>1</v>
      </c>
      <c r="AM2" s="52">
        <v>1</v>
      </c>
      <c r="AN2" s="52">
        <v>3</v>
      </c>
      <c r="AO2" s="52">
        <v>1</v>
      </c>
      <c r="AP2" s="52">
        <v>2</v>
      </c>
      <c r="AQ2" s="52">
        <v>2</v>
      </c>
      <c r="AR2" s="52">
        <v>2</v>
      </c>
      <c r="AS2" s="57">
        <v>1</v>
      </c>
      <c r="AT2" s="57">
        <v>1</v>
      </c>
      <c r="AU2" s="61" t="s">
        <v>205</v>
      </c>
      <c r="AV2" s="5"/>
      <c r="AW2" s="5"/>
      <c r="AX2" s="5"/>
      <c r="AY2" s="5"/>
      <c r="AZ2" s="5"/>
      <c r="BA2" s="5"/>
      <c r="BB2" s="5"/>
      <c r="BC2" s="5"/>
      <c r="BD2" s="5"/>
      <c r="BE2" s="5"/>
      <c r="BF2" s="5"/>
      <c r="BG2" s="5"/>
      <c r="BH2" s="5"/>
      <c r="BI2" s="5"/>
      <c r="BJ2" s="5"/>
      <c r="BK2" s="5"/>
      <c r="BL2" s="5"/>
      <c r="BM2" s="5"/>
      <c r="BN2" s="5"/>
      <c r="BO2" s="5"/>
    </row>
    <row r="3" spans="1:55" ht="12.75">
      <c r="A3" s="49" t="s">
        <v>176</v>
      </c>
      <c r="B3" s="53" t="s">
        <v>178</v>
      </c>
      <c r="C3" s="50">
        <v>1</v>
      </c>
      <c r="D3" s="50">
        <v>2</v>
      </c>
      <c r="E3" s="50">
        <v>2</v>
      </c>
      <c r="F3" s="50"/>
      <c r="G3" s="50"/>
      <c r="H3" s="50"/>
      <c r="I3" s="50"/>
      <c r="J3" s="50">
        <v>1</v>
      </c>
      <c r="K3" s="50">
        <v>1</v>
      </c>
      <c r="L3" s="50">
        <v>1</v>
      </c>
      <c r="M3" s="50">
        <v>2</v>
      </c>
      <c r="N3" s="50">
        <v>2</v>
      </c>
      <c r="O3" s="50">
        <v>1</v>
      </c>
      <c r="P3" s="50">
        <v>2</v>
      </c>
      <c r="Q3" s="50">
        <v>1</v>
      </c>
      <c r="R3" s="50">
        <v>2</v>
      </c>
      <c r="S3" s="50">
        <v>1</v>
      </c>
      <c r="T3" s="50">
        <v>3</v>
      </c>
      <c r="U3" s="50">
        <v>1</v>
      </c>
      <c r="V3" s="50"/>
      <c r="W3" s="50">
        <v>2</v>
      </c>
      <c r="X3" s="50"/>
      <c r="Y3" s="50">
        <v>2</v>
      </c>
      <c r="Z3" s="50">
        <v>2</v>
      </c>
      <c r="AA3" s="50">
        <v>2</v>
      </c>
      <c r="AB3" s="50">
        <v>2</v>
      </c>
      <c r="AC3" s="50">
        <v>2</v>
      </c>
      <c r="AD3" s="50">
        <v>1</v>
      </c>
      <c r="AE3" s="50">
        <v>2</v>
      </c>
      <c r="AF3" s="50">
        <v>2</v>
      </c>
      <c r="AG3" s="50">
        <v>2</v>
      </c>
      <c r="AH3" s="50">
        <v>2</v>
      </c>
      <c r="AI3" s="50">
        <v>2</v>
      </c>
      <c r="AJ3" s="50">
        <v>1</v>
      </c>
      <c r="AK3" s="50"/>
      <c r="AL3" s="50"/>
      <c r="AM3" s="50"/>
      <c r="AN3" s="50"/>
      <c r="AO3" s="50"/>
      <c r="AP3" s="50"/>
      <c r="AQ3" s="50"/>
      <c r="AR3" s="50"/>
      <c r="AS3" s="55"/>
      <c r="AT3" s="55"/>
      <c r="AU3" s="61"/>
      <c r="AV3" s="5"/>
      <c r="AW3" s="5"/>
      <c r="AX3" s="5"/>
      <c r="AY3" s="5"/>
      <c r="AZ3" s="5"/>
      <c r="BA3" s="5"/>
      <c r="BB3" s="5"/>
      <c r="BC3" s="5"/>
    </row>
    <row r="4" spans="1:55" ht="12.75">
      <c r="A4" s="49" t="s">
        <v>176</v>
      </c>
      <c r="B4" s="59" t="s">
        <v>179</v>
      </c>
      <c r="C4" s="50">
        <v>1</v>
      </c>
      <c r="D4" s="50">
        <v>2</v>
      </c>
      <c r="E4" s="50">
        <v>2</v>
      </c>
      <c r="F4" s="50"/>
      <c r="G4" s="50"/>
      <c r="H4" s="50"/>
      <c r="I4" s="50"/>
      <c r="J4" s="50">
        <v>2</v>
      </c>
      <c r="K4" s="50">
        <v>1</v>
      </c>
      <c r="L4" s="50">
        <v>2</v>
      </c>
      <c r="M4" s="50">
        <v>1</v>
      </c>
      <c r="N4" s="50">
        <v>1</v>
      </c>
      <c r="O4" s="50">
        <v>1</v>
      </c>
      <c r="P4" s="50">
        <v>4</v>
      </c>
      <c r="Q4" s="50">
        <v>2</v>
      </c>
      <c r="R4" s="50">
        <v>4</v>
      </c>
      <c r="S4" s="50">
        <v>2</v>
      </c>
      <c r="T4" s="50">
        <v>3</v>
      </c>
      <c r="U4" s="50">
        <v>1</v>
      </c>
      <c r="V4" s="50">
        <v>1</v>
      </c>
      <c r="W4" s="50">
        <v>1</v>
      </c>
      <c r="X4" s="50">
        <v>3</v>
      </c>
      <c r="Y4" s="50">
        <v>1</v>
      </c>
      <c r="Z4" s="50">
        <v>1</v>
      </c>
      <c r="AA4" s="50">
        <v>1</v>
      </c>
      <c r="AB4" s="50">
        <v>1</v>
      </c>
      <c r="AC4" s="50">
        <v>2</v>
      </c>
      <c r="AD4" s="50">
        <v>1</v>
      </c>
      <c r="AE4" s="50">
        <v>2</v>
      </c>
      <c r="AF4" s="50">
        <v>1</v>
      </c>
      <c r="AG4" s="50">
        <v>3</v>
      </c>
      <c r="AH4" s="50">
        <v>2</v>
      </c>
      <c r="AI4" s="50">
        <v>3</v>
      </c>
      <c r="AJ4" s="50">
        <v>1</v>
      </c>
      <c r="AK4" s="50">
        <v>1</v>
      </c>
      <c r="AL4" s="50">
        <v>1</v>
      </c>
      <c r="AM4" s="50">
        <v>1</v>
      </c>
      <c r="AN4" s="50">
        <v>1</v>
      </c>
      <c r="AO4" s="50">
        <v>1</v>
      </c>
      <c r="AP4" s="50">
        <v>1</v>
      </c>
      <c r="AQ4" s="50">
        <v>2</v>
      </c>
      <c r="AR4" s="50">
        <v>1</v>
      </c>
      <c r="AS4" s="55">
        <v>1</v>
      </c>
      <c r="AT4" s="55">
        <v>1</v>
      </c>
      <c r="AU4" s="61"/>
      <c r="AV4" s="5"/>
      <c r="AW4" s="5"/>
      <c r="AX4" s="5"/>
      <c r="AY4" s="5"/>
      <c r="AZ4" s="5"/>
      <c r="BA4" s="5"/>
      <c r="BB4" s="5"/>
      <c r="BC4" s="5"/>
    </row>
    <row r="5" spans="1:55" ht="12.75">
      <c r="A5" s="49" t="s">
        <v>176</v>
      </c>
      <c r="B5" s="53" t="s">
        <v>180</v>
      </c>
      <c r="C5" s="50">
        <v>1</v>
      </c>
      <c r="D5" s="50">
        <v>1</v>
      </c>
      <c r="E5" s="50">
        <v>6</v>
      </c>
      <c r="F5" s="50"/>
      <c r="G5" s="50"/>
      <c r="H5" s="50"/>
      <c r="I5" s="50"/>
      <c r="J5" s="50">
        <v>5</v>
      </c>
      <c r="K5" s="50">
        <v>1</v>
      </c>
      <c r="L5" s="50">
        <v>3</v>
      </c>
      <c r="M5" s="50">
        <v>1</v>
      </c>
      <c r="N5" s="50">
        <v>1</v>
      </c>
      <c r="O5" s="50">
        <v>2</v>
      </c>
      <c r="P5" s="50">
        <v>4</v>
      </c>
      <c r="Q5" s="50">
        <v>2</v>
      </c>
      <c r="R5" s="50">
        <v>4</v>
      </c>
      <c r="S5" s="50">
        <v>2</v>
      </c>
      <c r="T5" s="50">
        <v>4</v>
      </c>
      <c r="U5" s="50">
        <v>1</v>
      </c>
      <c r="V5" s="50"/>
      <c r="W5" s="50">
        <v>1</v>
      </c>
      <c r="X5" s="50">
        <v>1</v>
      </c>
      <c r="Y5" s="50">
        <v>2</v>
      </c>
      <c r="Z5" s="50">
        <v>1</v>
      </c>
      <c r="AA5" s="50">
        <v>1</v>
      </c>
      <c r="AB5" s="50">
        <v>1</v>
      </c>
      <c r="AC5" s="50">
        <v>1</v>
      </c>
      <c r="AD5" s="50">
        <v>2</v>
      </c>
      <c r="AE5" s="50">
        <v>2</v>
      </c>
      <c r="AF5" s="50">
        <v>1</v>
      </c>
      <c r="AG5" s="50">
        <v>2</v>
      </c>
      <c r="AH5" s="50">
        <v>1</v>
      </c>
      <c r="AI5" s="50">
        <v>1</v>
      </c>
      <c r="AJ5" s="50">
        <v>1</v>
      </c>
      <c r="AK5" s="50">
        <v>1</v>
      </c>
      <c r="AL5" s="50">
        <v>1</v>
      </c>
      <c r="AM5" s="50">
        <v>2</v>
      </c>
      <c r="AN5" s="50">
        <v>2</v>
      </c>
      <c r="AO5" s="50">
        <v>2</v>
      </c>
      <c r="AP5" s="50">
        <v>1</v>
      </c>
      <c r="AQ5" s="50">
        <v>3</v>
      </c>
      <c r="AR5" s="50">
        <v>1</v>
      </c>
      <c r="AS5" s="55">
        <v>3</v>
      </c>
      <c r="AT5" s="55">
        <v>1</v>
      </c>
      <c r="AU5" s="61"/>
      <c r="AV5" s="5"/>
      <c r="AW5" s="5"/>
      <c r="AX5" s="5"/>
      <c r="AY5" s="5"/>
      <c r="AZ5" s="5"/>
      <c r="BA5" s="5"/>
      <c r="BB5" s="5"/>
      <c r="BC5" s="5"/>
    </row>
    <row r="6" spans="1:55" ht="25.5">
      <c r="A6" s="49" t="s">
        <v>176</v>
      </c>
      <c r="B6" s="59" t="s">
        <v>181</v>
      </c>
      <c r="C6" s="50">
        <v>1</v>
      </c>
      <c r="D6" s="50">
        <v>1</v>
      </c>
      <c r="E6" s="50">
        <v>1</v>
      </c>
      <c r="F6" s="50"/>
      <c r="G6" s="50"/>
      <c r="H6" s="50"/>
      <c r="I6" s="50"/>
      <c r="J6" s="50">
        <v>1</v>
      </c>
      <c r="K6" s="50">
        <v>1</v>
      </c>
      <c r="L6" s="50">
        <v>3</v>
      </c>
      <c r="M6" s="50">
        <v>2</v>
      </c>
      <c r="N6" s="50">
        <v>2</v>
      </c>
      <c r="O6" s="50">
        <v>2</v>
      </c>
      <c r="P6" s="50">
        <v>4</v>
      </c>
      <c r="Q6" s="50">
        <v>2</v>
      </c>
      <c r="R6" s="50">
        <v>4</v>
      </c>
      <c r="S6" s="50">
        <v>3</v>
      </c>
      <c r="T6" s="50">
        <v>1</v>
      </c>
      <c r="U6" s="50">
        <v>1</v>
      </c>
      <c r="V6" s="50"/>
      <c r="W6" s="50">
        <v>1</v>
      </c>
      <c r="X6" s="50">
        <v>3</v>
      </c>
      <c r="Y6" s="50">
        <v>1</v>
      </c>
      <c r="Z6" s="50">
        <v>1</v>
      </c>
      <c r="AA6" s="50">
        <v>1</v>
      </c>
      <c r="AB6" s="50">
        <v>1</v>
      </c>
      <c r="AC6" s="50">
        <v>1</v>
      </c>
      <c r="AD6" s="50">
        <v>1</v>
      </c>
      <c r="AE6" s="50">
        <v>1</v>
      </c>
      <c r="AF6" s="50">
        <v>1</v>
      </c>
      <c r="AG6" s="50">
        <v>1</v>
      </c>
      <c r="AH6" s="50">
        <v>1</v>
      </c>
      <c r="AI6" s="50">
        <v>1</v>
      </c>
      <c r="AJ6" s="50">
        <v>1</v>
      </c>
      <c r="AK6" s="50">
        <v>1</v>
      </c>
      <c r="AL6" s="50">
        <v>1</v>
      </c>
      <c r="AM6" s="50">
        <v>1</v>
      </c>
      <c r="AN6" s="50">
        <v>1</v>
      </c>
      <c r="AO6" s="50">
        <v>1</v>
      </c>
      <c r="AP6" s="50">
        <v>2</v>
      </c>
      <c r="AQ6" s="50">
        <v>3</v>
      </c>
      <c r="AR6" s="50">
        <v>1</v>
      </c>
      <c r="AS6" s="55">
        <v>1</v>
      </c>
      <c r="AT6" s="55">
        <v>6</v>
      </c>
      <c r="AU6" s="61" t="s">
        <v>206</v>
      </c>
      <c r="AV6" s="5"/>
      <c r="AW6" s="5"/>
      <c r="AX6" s="5"/>
      <c r="AY6" s="5"/>
      <c r="AZ6" s="5"/>
      <c r="BA6" s="5"/>
      <c r="BB6" s="5"/>
      <c r="BC6" s="5"/>
    </row>
    <row r="7" spans="1:55" ht="12.75">
      <c r="A7" s="49" t="s">
        <v>176</v>
      </c>
      <c r="B7" s="53" t="s">
        <v>182</v>
      </c>
      <c r="C7" s="50">
        <v>1</v>
      </c>
      <c r="D7" s="50">
        <v>2</v>
      </c>
      <c r="E7" s="50">
        <v>2</v>
      </c>
      <c r="F7" s="50"/>
      <c r="G7" s="50"/>
      <c r="H7" s="50"/>
      <c r="I7" s="50"/>
      <c r="J7" s="50">
        <v>2</v>
      </c>
      <c r="K7" s="50">
        <v>1</v>
      </c>
      <c r="L7" s="50">
        <v>2</v>
      </c>
      <c r="M7" s="50">
        <v>2</v>
      </c>
      <c r="N7" s="50">
        <v>1</v>
      </c>
      <c r="O7" s="50">
        <v>2</v>
      </c>
      <c r="P7" s="50">
        <v>4</v>
      </c>
      <c r="Q7" s="50">
        <v>2</v>
      </c>
      <c r="R7" s="50">
        <v>3</v>
      </c>
      <c r="S7" s="50">
        <v>1</v>
      </c>
      <c r="T7" s="50">
        <v>3</v>
      </c>
      <c r="U7" s="50">
        <v>1</v>
      </c>
      <c r="V7" s="50">
        <v>2</v>
      </c>
      <c r="W7" s="50">
        <v>1</v>
      </c>
      <c r="X7" s="50">
        <v>3</v>
      </c>
      <c r="Y7" s="50">
        <v>2</v>
      </c>
      <c r="Z7" s="50">
        <v>2</v>
      </c>
      <c r="AA7" s="50">
        <v>2</v>
      </c>
      <c r="AB7" s="50">
        <v>2</v>
      </c>
      <c r="AC7" s="50">
        <v>2</v>
      </c>
      <c r="AD7" s="50">
        <v>2</v>
      </c>
      <c r="AE7" s="50">
        <v>2</v>
      </c>
      <c r="AF7" s="50">
        <v>2</v>
      </c>
      <c r="AG7" s="50">
        <v>2</v>
      </c>
      <c r="AH7" s="50">
        <v>2</v>
      </c>
      <c r="AI7" s="50">
        <v>2</v>
      </c>
      <c r="AJ7" s="50">
        <v>2</v>
      </c>
      <c r="AK7" s="50">
        <v>1</v>
      </c>
      <c r="AL7" s="50">
        <v>1</v>
      </c>
      <c r="AM7" s="50">
        <v>1</v>
      </c>
      <c r="AN7" s="50">
        <v>2</v>
      </c>
      <c r="AO7" s="50">
        <v>2</v>
      </c>
      <c r="AP7" s="50">
        <v>1</v>
      </c>
      <c r="AQ7" s="50">
        <v>3</v>
      </c>
      <c r="AR7" s="50">
        <v>2</v>
      </c>
      <c r="AS7" s="55">
        <v>1</v>
      </c>
      <c r="AT7" s="55">
        <v>1</v>
      </c>
      <c r="AU7" s="61"/>
      <c r="AV7" s="5"/>
      <c r="AW7" s="5"/>
      <c r="AX7" s="5"/>
      <c r="AY7" s="5"/>
      <c r="AZ7" s="5"/>
      <c r="BA7" s="5"/>
      <c r="BB7" s="5"/>
      <c r="BC7" s="5"/>
    </row>
    <row r="8" spans="1:55" ht="12.75">
      <c r="A8" s="49" t="s">
        <v>176</v>
      </c>
      <c r="B8" s="59" t="s">
        <v>183</v>
      </c>
      <c r="C8" s="50">
        <v>1</v>
      </c>
      <c r="D8" s="50">
        <v>2</v>
      </c>
      <c r="E8" s="50">
        <v>2</v>
      </c>
      <c r="F8" s="50"/>
      <c r="G8" s="50"/>
      <c r="H8" s="50"/>
      <c r="I8" s="50"/>
      <c r="J8" s="50">
        <v>1</v>
      </c>
      <c r="K8" s="50">
        <v>1</v>
      </c>
      <c r="L8" s="50">
        <v>2</v>
      </c>
      <c r="M8" s="50">
        <v>2</v>
      </c>
      <c r="N8" s="50">
        <v>2</v>
      </c>
      <c r="O8" s="50">
        <v>2</v>
      </c>
      <c r="P8" s="50">
        <v>2</v>
      </c>
      <c r="Q8" s="50">
        <v>2</v>
      </c>
      <c r="R8" s="50">
        <v>1</v>
      </c>
      <c r="S8" s="50">
        <v>2</v>
      </c>
      <c r="T8" s="50">
        <v>2</v>
      </c>
      <c r="U8" s="50">
        <v>2</v>
      </c>
      <c r="V8" s="50">
        <v>1</v>
      </c>
      <c r="W8" s="50"/>
      <c r="X8" s="50">
        <v>1</v>
      </c>
      <c r="Y8" s="50">
        <v>1</v>
      </c>
      <c r="Z8" s="50">
        <v>1</v>
      </c>
      <c r="AA8" s="50">
        <v>1</v>
      </c>
      <c r="AB8" s="50">
        <v>1</v>
      </c>
      <c r="AC8" s="50">
        <v>1</v>
      </c>
      <c r="AD8" s="50">
        <v>1</v>
      </c>
      <c r="AE8" s="50">
        <v>1</v>
      </c>
      <c r="AF8" s="50">
        <v>2</v>
      </c>
      <c r="AG8" s="50">
        <v>2</v>
      </c>
      <c r="AH8" s="50">
        <v>2</v>
      </c>
      <c r="AI8" s="50">
        <v>2</v>
      </c>
      <c r="AJ8" s="50">
        <v>1</v>
      </c>
      <c r="AK8" s="50">
        <v>1</v>
      </c>
      <c r="AL8" s="50">
        <v>1</v>
      </c>
      <c r="AM8" s="50">
        <v>1</v>
      </c>
      <c r="AN8" s="50">
        <v>2</v>
      </c>
      <c r="AO8" s="50">
        <v>1</v>
      </c>
      <c r="AP8" s="50">
        <v>1</v>
      </c>
      <c r="AQ8" s="50">
        <v>3</v>
      </c>
      <c r="AR8" s="50">
        <v>1</v>
      </c>
      <c r="AS8" s="55">
        <v>1</v>
      </c>
      <c r="AT8" s="55">
        <v>2</v>
      </c>
      <c r="AU8" s="61"/>
      <c r="AV8" s="5"/>
      <c r="AW8" s="5"/>
      <c r="AX8" s="5"/>
      <c r="AY8" s="5"/>
      <c r="AZ8" s="5"/>
      <c r="BA8" s="5"/>
      <c r="BB8" s="5"/>
      <c r="BC8" s="5"/>
    </row>
    <row r="9" spans="1:55" ht="12.75">
      <c r="A9" s="49" t="s">
        <v>176</v>
      </c>
      <c r="B9" s="53" t="s">
        <v>184</v>
      </c>
      <c r="C9" s="50">
        <v>1</v>
      </c>
      <c r="D9" s="50">
        <v>2</v>
      </c>
      <c r="E9" s="50">
        <v>2</v>
      </c>
      <c r="F9" s="50"/>
      <c r="G9" s="50"/>
      <c r="H9" s="50"/>
      <c r="I9" s="50"/>
      <c r="J9" s="50">
        <v>1</v>
      </c>
      <c r="K9" s="50">
        <v>1</v>
      </c>
      <c r="L9" s="50">
        <v>3</v>
      </c>
      <c r="M9" s="50">
        <v>1</v>
      </c>
      <c r="N9" s="50">
        <v>1</v>
      </c>
      <c r="O9" s="51">
        <v>3</v>
      </c>
      <c r="P9" s="51">
        <v>4</v>
      </c>
      <c r="Q9" s="51">
        <v>2</v>
      </c>
      <c r="R9" s="50">
        <v>3</v>
      </c>
      <c r="S9" s="50">
        <v>2</v>
      </c>
      <c r="T9" s="50">
        <v>3</v>
      </c>
      <c r="U9" s="50">
        <v>1</v>
      </c>
      <c r="V9" s="50"/>
      <c r="W9" s="50">
        <v>2</v>
      </c>
      <c r="X9" s="50">
        <v>2</v>
      </c>
      <c r="Y9" s="50">
        <v>2</v>
      </c>
      <c r="Z9" s="50">
        <v>3</v>
      </c>
      <c r="AA9" s="50">
        <v>2</v>
      </c>
      <c r="AB9" s="50">
        <v>2</v>
      </c>
      <c r="AC9" s="50">
        <v>2</v>
      </c>
      <c r="AD9" s="50">
        <v>2</v>
      </c>
      <c r="AE9" s="50"/>
      <c r="AF9" s="50"/>
      <c r="AG9" s="50"/>
      <c r="AH9" s="50"/>
      <c r="AI9" s="50"/>
      <c r="AJ9" s="50"/>
      <c r="AK9" s="50">
        <v>1</v>
      </c>
      <c r="AL9" s="50">
        <v>1</v>
      </c>
      <c r="AM9" s="50">
        <v>1</v>
      </c>
      <c r="AN9" s="50">
        <v>2</v>
      </c>
      <c r="AO9" s="50">
        <v>2</v>
      </c>
      <c r="AP9" s="50">
        <v>1</v>
      </c>
      <c r="AQ9" s="50">
        <v>2</v>
      </c>
      <c r="AR9" s="50">
        <v>2</v>
      </c>
      <c r="AS9" s="55">
        <v>1</v>
      </c>
      <c r="AT9" s="55">
        <v>1</v>
      </c>
      <c r="AU9" s="61"/>
      <c r="AV9" s="5"/>
      <c r="AW9" s="5"/>
      <c r="AX9" s="5"/>
      <c r="AY9" s="5"/>
      <c r="AZ9" s="5"/>
      <c r="BA9" s="5"/>
      <c r="BB9" s="5"/>
      <c r="BC9" s="5"/>
    </row>
    <row r="10" spans="1:55" ht="12.75">
      <c r="A10" s="49" t="s">
        <v>176</v>
      </c>
      <c r="B10" s="59" t="s">
        <v>185</v>
      </c>
      <c r="C10" s="50">
        <v>1</v>
      </c>
      <c r="D10" s="50">
        <v>2</v>
      </c>
      <c r="E10" s="50">
        <v>2</v>
      </c>
      <c r="F10" s="50"/>
      <c r="G10" s="50"/>
      <c r="H10" s="50"/>
      <c r="I10" s="50"/>
      <c r="J10" s="50">
        <v>1</v>
      </c>
      <c r="K10" s="50">
        <v>1</v>
      </c>
      <c r="L10" s="50">
        <v>2</v>
      </c>
      <c r="M10" s="50">
        <v>1</v>
      </c>
      <c r="N10" s="51">
        <v>1</v>
      </c>
      <c r="O10" s="51">
        <v>2</v>
      </c>
      <c r="P10" s="50">
        <v>2</v>
      </c>
      <c r="Q10" s="51">
        <v>1</v>
      </c>
      <c r="R10" s="51">
        <v>2</v>
      </c>
      <c r="S10" s="51">
        <v>6</v>
      </c>
      <c r="T10" s="51">
        <v>4</v>
      </c>
      <c r="U10" s="51">
        <v>1</v>
      </c>
      <c r="V10" s="51"/>
      <c r="W10" s="51">
        <v>1</v>
      </c>
      <c r="X10" s="51">
        <v>4</v>
      </c>
      <c r="Y10" s="51"/>
      <c r="Z10" s="51"/>
      <c r="AA10" s="51"/>
      <c r="AB10" s="51"/>
      <c r="AC10" s="51"/>
      <c r="AD10" s="51"/>
      <c r="AE10" s="51"/>
      <c r="AF10" s="51"/>
      <c r="AG10" s="51"/>
      <c r="AH10" s="51"/>
      <c r="AI10" s="51"/>
      <c r="AJ10" s="51"/>
      <c r="AK10" s="51">
        <v>1</v>
      </c>
      <c r="AL10" s="51">
        <v>1</v>
      </c>
      <c r="AM10" s="51">
        <v>1</v>
      </c>
      <c r="AN10" s="51">
        <v>2</v>
      </c>
      <c r="AO10" s="51">
        <v>1</v>
      </c>
      <c r="AP10" s="51">
        <v>2</v>
      </c>
      <c r="AQ10" s="51">
        <v>2</v>
      </c>
      <c r="AR10" s="51">
        <v>2</v>
      </c>
      <c r="AS10" s="56">
        <v>1</v>
      </c>
      <c r="AT10" s="56">
        <v>1</v>
      </c>
      <c r="AU10" s="61"/>
      <c r="AV10" s="5"/>
      <c r="AW10" s="5"/>
      <c r="AX10" s="5"/>
      <c r="AY10" s="5"/>
      <c r="AZ10" s="5"/>
      <c r="BA10" s="5"/>
      <c r="BB10" s="5"/>
      <c r="BC10" s="5"/>
    </row>
    <row r="11" spans="1:55" ht="12.75">
      <c r="A11" s="49" t="s">
        <v>176</v>
      </c>
      <c r="B11" s="53" t="s">
        <v>186</v>
      </c>
      <c r="C11" s="50">
        <v>1</v>
      </c>
      <c r="D11" s="50">
        <v>1</v>
      </c>
      <c r="E11" s="50">
        <v>1</v>
      </c>
      <c r="F11" s="50"/>
      <c r="G11" s="50"/>
      <c r="H11" s="50"/>
      <c r="I11" s="50"/>
      <c r="J11" s="50">
        <v>1</v>
      </c>
      <c r="K11" s="50">
        <v>2</v>
      </c>
      <c r="L11" s="50">
        <v>1</v>
      </c>
      <c r="M11" s="50">
        <v>2</v>
      </c>
      <c r="N11" s="51">
        <v>2</v>
      </c>
      <c r="O11" s="52">
        <v>3</v>
      </c>
      <c r="P11" s="52">
        <v>2</v>
      </c>
      <c r="Q11" s="52">
        <v>1</v>
      </c>
      <c r="R11" s="52">
        <v>1</v>
      </c>
      <c r="S11" s="52">
        <v>2</v>
      </c>
      <c r="T11" s="52">
        <v>2</v>
      </c>
      <c r="U11" s="52">
        <v>1</v>
      </c>
      <c r="V11" s="52"/>
      <c r="W11" s="52">
        <v>1</v>
      </c>
      <c r="X11" s="52">
        <v>3</v>
      </c>
      <c r="Y11" s="52">
        <v>2</v>
      </c>
      <c r="Z11" s="52">
        <v>1</v>
      </c>
      <c r="AA11" s="52">
        <v>1</v>
      </c>
      <c r="AB11" s="52">
        <v>1</v>
      </c>
      <c r="AC11" s="52">
        <v>1</v>
      </c>
      <c r="AD11" s="52">
        <v>1</v>
      </c>
      <c r="AE11" s="52">
        <v>1</v>
      </c>
      <c r="AF11" s="52">
        <v>1</v>
      </c>
      <c r="AG11" s="52">
        <v>1</v>
      </c>
      <c r="AH11" s="52">
        <v>1</v>
      </c>
      <c r="AI11" s="52">
        <v>1</v>
      </c>
      <c r="AJ11" s="52">
        <v>1</v>
      </c>
      <c r="AK11" s="52">
        <v>1</v>
      </c>
      <c r="AL11" s="52">
        <v>1</v>
      </c>
      <c r="AM11" s="52">
        <v>1</v>
      </c>
      <c r="AN11" s="52">
        <v>1</v>
      </c>
      <c r="AO11" s="52">
        <v>1</v>
      </c>
      <c r="AP11" s="52">
        <v>2</v>
      </c>
      <c r="AQ11" s="52">
        <v>2</v>
      </c>
      <c r="AR11" s="52">
        <v>1</v>
      </c>
      <c r="AS11" s="57">
        <v>1</v>
      </c>
      <c r="AT11" s="57">
        <v>4</v>
      </c>
      <c r="AU11" s="61"/>
      <c r="AV11" s="5"/>
      <c r="AW11" s="5"/>
      <c r="AX11" s="5"/>
      <c r="AY11" s="5"/>
      <c r="AZ11" s="5"/>
      <c r="BA11" s="5"/>
      <c r="BB11" s="5"/>
      <c r="BC11" s="5"/>
    </row>
    <row r="12" spans="1:55" ht="12.75">
      <c r="A12" s="49" t="s">
        <v>207</v>
      </c>
      <c r="B12" s="59" t="s">
        <v>187</v>
      </c>
      <c r="C12" s="50">
        <v>2</v>
      </c>
      <c r="D12" s="50">
        <v>2</v>
      </c>
      <c r="E12" s="50">
        <v>2</v>
      </c>
      <c r="F12" s="50"/>
      <c r="G12" s="50"/>
      <c r="H12" s="50"/>
      <c r="I12" s="50"/>
      <c r="J12" s="50">
        <v>1</v>
      </c>
      <c r="K12" s="50">
        <v>1</v>
      </c>
      <c r="L12" s="50">
        <v>1</v>
      </c>
      <c r="M12" s="50">
        <v>2</v>
      </c>
      <c r="N12" s="51">
        <v>2</v>
      </c>
      <c r="O12" s="52">
        <v>2</v>
      </c>
      <c r="P12" s="52">
        <v>2</v>
      </c>
      <c r="Q12" s="52">
        <v>1</v>
      </c>
      <c r="R12" s="52">
        <v>1</v>
      </c>
      <c r="S12" s="52">
        <v>2</v>
      </c>
      <c r="T12" s="52">
        <v>2</v>
      </c>
      <c r="U12" s="52">
        <v>1</v>
      </c>
      <c r="V12" s="52"/>
      <c r="W12" s="52">
        <v>2</v>
      </c>
      <c r="X12" s="52"/>
      <c r="Y12" s="52">
        <v>1</v>
      </c>
      <c r="Z12" s="52">
        <v>1</v>
      </c>
      <c r="AA12" s="52">
        <v>1</v>
      </c>
      <c r="AB12" s="52">
        <v>1</v>
      </c>
      <c r="AC12" s="52">
        <v>1</v>
      </c>
      <c r="AD12" s="52">
        <v>1</v>
      </c>
      <c r="AE12" s="52">
        <v>1</v>
      </c>
      <c r="AF12" s="52">
        <v>1</v>
      </c>
      <c r="AG12" s="52">
        <v>1</v>
      </c>
      <c r="AH12" s="52">
        <v>1</v>
      </c>
      <c r="AI12" s="52">
        <v>1</v>
      </c>
      <c r="AJ12" s="52">
        <v>1</v>
      </c>
      <c r="AK12" s="52">
        <v>1</v>
      </c>
      <c r="AL12" s="52">
        <v>1</v>
      </c>
      <c r="AM12" s="52">
        <v>1</v>
      </c>
      <c r="AN12" s="52">
        <v>1</v>
      </c>
      <c r="AO12" s="52">
        <v>1</v>
      </c>
      <c r="AP12" s="52">
        <v>2</v>
      </c>
      <c r="AQ12" s="52">
        <v>2</v>
      </c>
      <c r="AR12" s="52">
        <v>2</v>
      </c>
      <c r="AS12" s="57">
        <v>1</v>
      </c>
      <c r="AT12" s="57">
        <v>3</v>
      </c>
      <c r="AU12" s="61"/>
      <c r="AV12" s="5"/>
      <c r="AW12" s="5"/>
      <c r="AX12" s="5"/>
      <c r="AY12" s="5"/>
      <c r="AZ12" s="5"/>
      <c r="BA12" s="5"/>
      <c r="BB12" s="5"/>
      <c r="BC12" s="5"/>
    </row>
    <row r="13" spans="1:55" ht="12.75">
      <c r="A13" s="49" t="s">
        <v>207</v>
      </c>
      <c r="B13" s="53" t="s">
        <v>188</v>
      </c>
      <c r="C13" s="50">
        <v>1</v>
      </c>
      <c r="D13" s="50">
        <v>1</v>
      </c>
      <c r="E13" s="50">
        <v>1</v>
      </c>
      <c r="F13" s="50"/>
      <c r="G13" s="50"/>
      <c r="H13" s="50"/>
      <c r="I13" s="50"/>
      <c r="J13" s="50">
        <v>3</v>
      </c>
      <c r="K13" s="50">
        <v>1</v>
      </c>
      <c r="L13" s="50">
        <v>1</v>
      </c>
      <c r="M13" s="50">
        <v>2</v>
      </c>
      <c r="N13" s="51">
        <v>2</v>
      </c>
      <c r="O13" s="52">
        <v>5</v>
      </c>
      <c r="P13" s="52">
        <v>7</v>
      </c>
      <c r="Q13" s="52">
        <v>5</v>
      </c>
      <c r="R13" s="52">
        <v>7</v>
      </c>
      <c r="S13" s="52">
        <v>2</v>
      </c>
      <c r="T13" s="52">
        <v>1</v>
      </c>
      <c r="U13" s="52">
        <v>2</v>
      </c>
      <c r="V13" s="52">
        <v>3</v>
      </c>
      <c r="W13" s="52">
        <v>2</v>
      </c>
      <c r="X13" s="52"/>
      <c r="Y13" s="52">
        <v>2</v>
      </c>
      <c r="Z13" s="52">
        <v>2</v>
      </c>
      <c r="AA13" s="52">
        <v>2</v>
      </c>
      <c r="AB13" s="52">
        <v>5</v>
      </c>
      <c r="AC13" s="52">
        <v>6</v>
      </c>
      <c r="AD13" s="52">
        <v>4</v>
      </c>
      <c r="AE13" s="52">
        <v>6</v>
      </c>
      <c r="AF13" s="52">
        <v>6</v>
      </c>
      <c r="AG13" s="52">
        <v>6</v>
      </c>
      <c r="AH13" s="52">
        <v>6</v>
      </c>
      <c r="AI13" s="52">
        <v>6</v>
      </c>
      <c r="AJ13" s="52">
        <v>4</v>
      </c>
      <c r="AK13" s="52">
        <v>4</v>
      </c>
      <c r="AL13" s="52">
        <v>4</v>
      </c>
      <c r="AM13" s="52">
        <v>4</v>
      </c>
      <c r="AN13" s="52">
        <v>2</v>
      </c>
      <c r="AO13" s="52">
        <v>1</v>
      </c>
      <c r="AP13" s="52">
        <v>1</v>
      </c>
      <c r="AQ13" s="52">
        <v>3</v>
      </c>
      <c r="AR13" s="52">
        <v>2</v>
      </c>
      <c r="AS13" s="57">
        <v>1</v>
      </c>
      <c r="AT13" s="57">
        <v>1</v>
      </c>
      <c r="AU13" s="61"/>
      <c r="AV13" s="5"/>
      <c r="AW13" s="5"/>
      <c r="AX13" s="5"/>
      <c r="AY13" s="5"/>
      <c r="AZ13" s="5"/>
      <c r="BA13" s="5"/>
      <c r="BB13" s="5"/>
      <c r="BC13" s="5"/>
    </row>
    <row r="14" spans="1:55" ht="12.75">
      <c r="A14" s="49" t="s">
        <v>207</v>
      </c>
      <c r="B14" s="59" t="s">
        <v>189</v>
      </c>
      <c r="C14" s="50">
        <v>1</v>
      </c>
      <c r="D14" s="50">
        <v>2</v>
      </c>
      <c r="E14" s="50">
        <v>2</v>
      </c>
      <c r="F14" s="50"/>
      <c r="G14" s="50"/>
      <c r="H14" s="50"/>
      <c r="I14" s="50"/>
      <c r="J14" s="50">
        <v>1</v>
      </c>
      <c r="K14" s="50">
        <v>1</v>
      </c>
      <c r="L14" s="50">
        <v>2</v>
      </c>
      <c r="M14" s="50">
        <v>2</v>
      </c>
      <c r="N14" s="51">
        <v>2</v>
      </c>
      <c r="O14" s="52">
        <v>2</v>
      </c>
      <c r="P14" s="52">
        <v>2</v>
      </c>
      <c r="Q14" s="52">
        <v>1</v>
      </c>
      <c r="R14" s="52">
        <v>1</v>
      </c>
      <c r="S14" s="52">
        <v>1</v>
      </c>
      <c r="T14" s="52">
        <v>2</v>
      </c>
      <c r="U14" s="52">
        <v>1</v>
      </c>
      <c r="V14" s="52"/>
      <c r="W14" s="52">
        <v>2</v>
      </c>
      <c r="X14" s="52"/>
      <c r="Y14" s="52">
        <v>2</v>
      </c>
      <c r="Z14" s="52">
        <v>3</v>
      </c>
      <c r="AA14" s="52">
        <v>3</v>
      </c>
      <c r="AB14" s="52">
        <v>3</v>
      </c>
      <c r="AC14" s="52">
        <v>3</v>
      </c>
      <c r="AD14" s="52">
        <v>2</v>
      </c>
      <c r="AE14" s="52"/>
      <c r="AF14" s="52"/>
      <c r="AG14" s="52"/>
      <c r="AH14" s="52"/>
      <c r="AI14" s="52"/>
      <c r="AJ14" s="52"/>
      <c r="AK14" s="52">
        <v>1</v>
      </c>
      <c r="AL14" s="52">
        <v>1</v>
      </c>
      <c r="AM14" s="52">
        <v>1</v>
      </c>
      <c r="AN14" s="52">
        <v>2</v>
      </c>
      <c r="AO14" s="52">
        <v>1</v>
      </c>
      <c r="AP14" s="52">
        <v>2</v>
      </c>
      <c r="AQ14" s="52">
        <v>2</v>
      </c>
      <c r="AR14" s="52">
        <v>2</v>
      </c>
      <c r="AS14" s="57">
        <v>1</v>
      </c>
      <c r="AT14" s="57">
        <v>1</v>
      </c>
      <c r="AU14" s="61" t="s">
        <v>208</v>
      </c>
      <c r="AV14" s="5"/>
      <c r="AW14" s="5"/>
      <c r="AX14" s="5"/>
      <c r="AY14" s="5"/>
      <c r="AZ14" s="5"/>
      <c r="BA14" s="5"/>
      <c r="BB14" s="5"/>
      <c r="BC14" s="5"/>
    </row>
    <row r="15" spans="1:55" ht="12.75">
      <c r="A15" s="49" t="s">
        <v>207</v>
      </c>
      <c r="B15" s="53" t="s">
        <v>190</v>
      </c>
      <c r="C15" s="50">
        <v>1</v>
      </c>
      <c r="D15" s="50">
        <v>1</v>
      </c>
      <c r="E15" s="50">
        <v>2</v>
      </c>
      <c r="F15" s="50"/>
      <c r="G15" s="50"/>
      <c r="H15" s="50"/>
      <c r="I15" s="50"/>
      <c r="J15" s="50">
        <v>3</v>
      </c>
      <c r="K15" s="50">
        <v>1</v>
      </c>
      <c r="L15" s="50">
        <v>2</v>
      </c>
      <c r="M15" s="50">
        <v>2</v>
      </c>
      <c r="N15" s="51">
        <v>2</v>
      </c>
      <c r="O15" s="52">
        <v>1</v>
      </c>
      <c r="P15" s="52">
        <v>2</v>
      </c>
      <c r="Q15" s="52">
        <v>1</v>
      </c>
      <c r="R15" s="52">
        <v>2</v>
      </c>
      <c r="S15" s="50">
        <v>2</v>
      </c>
      <c r="T15" s="50">
        <v>2</v>
      </c>
      <c r="U15" s="52">
        <v>1</v>
      </c>
      <c r="V15" s="52"/>
      <c r="W15" s="52">
        <v>2</v>
      </c>
      <c r="X15" s="52"/>
      <c r="Y15" s="52">
        <v>3</v>
      </c>
      <c r="Z15" s="52">
        <v>3</v>
      </c>
      <c r="AA15" s="52">
        <v>3</v>
      </c>
      <c r="AB15" s="52">
        <v>3</v>
      </c>
      <c r="AC15" s="52">
        <v>3</v>
      </c>
      <c r="AD15" s="52">
        <v>1</v>
      </c>
      <c r="AE15" s="52">
        <v>1</v>
      </c>
      <c r="AF15" s="52">
        <v>1</v>
      </c>
      <c r="AG15" s="52">
        <v>1</v>
      </c>
      <c r="AH15" s="52">
        <v>1</v>
      </c>
      <c r="AI15" s="52">
        <v>1</v>
      </c>
      <c r="AJ15" s="52">
        <v>1</v>
      </c>
      <c r="AK15" s="52">
        <v>2</v>
      </c>
      <c r="AL15" s="52">
        <v>1</v>
      </c>
      <c r="AM15" s="52">
        <v>1</v>
      </c>
      <c r="AN15" s="52">
        <v>3</v>
      </c>
      <c r="AO15" s="52">
        <v>3</v>
      </c>
      <c r="AP15" s="52">
        <v>2</v>
      </c>
      <c r="AQ15" s="52">
        <v>2</v>
      </c>
      <c r="AR15" s="52">
        <v>2</v>
      </c>
      <c r="AS15" s="57">
        <v>1</v>
      </c>
      <c r="AT15" s="57">
        <v>1</v>
      </c>
      <c r="AU15" s="61"/>
      <c r="AV15" s="5"/>
      <c r="AW15" s="5"/>
      <c r="AX15" s="5"/>
      <c r="AY15" s="5"/>
      <c r="AZ15" s="5"/>
      <c r="BA15" s="5"/>
      <c r="BB15" s="5"/>
      <c r="BC15" s="5"/>
    </row>
    <row r="16" spans="1:55" ht="12.75">
      <c r="A16" s="49" t="s">
        <v>207</v>
      </c>
      <c r="B16" s="59" t="s">
        <v>191</v>
      </c>
      <c r="C16" s="50">
        <v>1</v>
      </c>
      <c r="D16" s="50">
        <v>2</v>
      </c>
      <c r="E16" s="50">
        <v>2</v>
      </c>
      <c r="F16" s="50"/>
      <c r="G16" s="50"/>
      <c r="H16" s="50"/>
      <c r="I16" s="50"/>
      <c r="J16" s="50">
        <v>3</v>
      </c>
      <c r="K16" s="50">
        <v>1</v>
      </c>
      <c r="L16" s="50">
        <v>2</v>
      </c>
      <c r="M16" s="50">
        <v>2</v>
      </c>
      <c r="N16" s="51">
        <v>2</v>
      </c>
      <c r="O16" s="52">
        <v>1</v>
      </c>
      <c r="P16" s="52">
        <v>2</v>
      </c>
      <c r="Q16" s="52">
        <v>1</v>
      </c>
      <c r="R16" s="52">
        <v>2</v>
      </c>
      <c r="S16" s="52">
        <v>1</v>
      </c>
      <c r="T16" s="52">
        <v>2</v>
      </c>
      <c r="U16" s="52">
        <v>1</v>
      </c>
      <c r="V16" s="52"/>
      <c r="W16" s="52">
        <v>1</v>
      </c>
      <c r="X16" s="52">
        <v>1</v>
      </c>
      <c r="Y16" s="52">
        <v>1</v>
      </c>
      <c r="Z16" s="52">
        <v>1</v>
      </c>
      <c r="AA16" s="52">
        <v>1</v>
      </c>
      <c r="AB16" s="52">
        <v>1</v>
      </c>
      <c r="AC16" s="52">
        <v>1</v>
      </c>
      <c r="AD16" s="52">
        <v>1</v>
      </c>
      <c r="AE16" s="52">
        <v>1</v>
      </c>
      <c r="AF16" s="52">
        <v>1</v>
      </c>
      <c r="AG16" s="52">
        <v>1</v>
      </c>
      <c r="AH16" s="52">
        <v>1</v>
      </c>
      <c r="AI16" s="52">
        <v>1</v>
      </c>
      <c r="AJ16" s="52">
        <v>1</v>
      </c>
      <c r="AK16" s="52">
        <v>1</v>
      </c>
      <c r="AL16" s="52">
        <v>1</v>
      </c>
      <c r="AM16" s="52">
        <v>1</v>
      </c>
      <c r="AN16" s="52">
        <v>1</v>
      </c>
      <c r="AO16" s="52">
        <v>1</v>
      </c>
      <c r="AP16" s="52">
        <v>2</v>
      </c>
      <c r="AQ16" s="52">
        <v>2</v>
      </c>
      <c r="AR16" s="52">
        <v>3</v>
      </c>
      <c r="AS16" s="57">
        <v>1</v>
      </c>
      <c r="AT16" s="57">
        <v>2</v>
      </c>
      <c r="AU16" s="61"/>
      <c r="AV16" s="5"/>
      <c r="AW16" s="5"/>
      <c r="AX16" s="5"/>
      <c r="AY16" s="5"/>
      <c r="AZ16" s="5"/>
      <c r="BA16" s="5"/>
      <c r="BB16" s="5"/>
      <c r="BC16" s="5"/>
    </row>
    <row r="17" spans="1:55" ht="12.75">
      <c r="A17" s="49" t="s">
        <v>207</v>
      </c>
      <c r="B17" s="53" t="s">
        <v>192</v>
      </c>
      <c r="C17" s="50">
        <v>2</v>
      </c>
      <c r="D17" s="50">
        <v>1</v>
      </c>
      <c r="E17" s="50">
        <v>2</v>
      </c>
      <c r="F17" s="50"/>
      <c r="G17" s="50"/>
      <c r="H17" s="50"/>
      <c r="I17" s="50"/>
      <c r="J17" s="50">
        <v>1</v>
      </c>
      <c r="K17" s="50">
        <v>2</v>
      </c>
      <c r="L17" s="50">
        <v>2</v>
      </c>
      <c r="M17" s="50">
        <v>2</v>
      </c>
      <c r="N17" s="51">
        <v>3</v>
      </c>
      <c r="O17" s="52">
        <v>2</v>
      </c>
      <c r="P17" s="52">
        <v>2</v>
      </c>
      <c r="Q17" s="52">
        <v>1</v>
      </c>
      <c r="R17" s="52">
        <v>1</v>
      </c>
      <c r="S17" s="52">
        <v>2</v>
      </c>
      <c r="T17" s="52">
        <v>2</v>
      </c>
      <c r="U17" s="52">
        <v>1</v>
      </c>
      <c r="V17" s="52"/>
      <c r="W17" s="52">
        <v>2</v>
      </c>
      <c r="X17" s="52"/>
      <c r="Y17" s="52">
        <v>2</v>
      </c>
      <c r="Z17" s="52">
        <v>2</v>
      </c>
      <c r="AA17" s="52">
        <v>2</v>
      </c>
      <c r="AB17" s="52">
        <v>2</v>
      </c>
      <c r="AC17" s="52">
        <v>2</v>
      </c>
      <c r="AD17" s="52">
        <v>2</v>
      </c>
      <c r="AE17" s="52"/>
      <c r="AF17" s="52"/>
      <c r="AG17" s="52"/>
      <c r="AH17" s="52"/>
      <c r="AI17" s="52"/>
      <c r="AJ17" s="52"/>
      <c r="AK17" s="52">
        <v>1</v>
      </c>
      <c r="AL17" s="52">
        <v>1</v>
      </c>
      <c r="AM17" s="52">
        <v>1</v>
      </c>
      <c r="AN17" s="52">
        <v>2</v>
      </c>
      <c r="AO17" s="52">
        <v>2</v>
      </c>
      <c r="AP17" s="52">
        <v>2</v>
      </c>
      <c r="AQ17" s="52">
        <v>3</v>
      </c>
      <c r="AR17" s="52">
        <v>2</v>
      </c>
      <c r="AS17" s="57">
        <v>1</v>
      </c>
      <c r="AT17" s="57">
        <v>1</v>
      </c>
      <c r="AU17" s="61"/>
      <c r="AV17" s="5"/>
      <c r="AW17" s="5"/>
      <c r="AX17" s="5"/>
      <c r="AY17" s="5"/>
      <c r="AZ17" s="5"/>
      <c r="BA17" s="5"/>
      <c r="BB17" s="5"/>
      <c r="BC17" s="5"/>
    </row>
    <row r="18" spans="1:55" ht="12.75">
      <c r="A18" s="49" t="s">
        <v>207</v>
      </c>
      <c r="B18" s="59" t="s">
        <v>193</v>
      </c>
      <c r="C18" s="50">
        <v>1</v>
      </c>
      <c r="D18" s="50">
        <v>1</v>
      </c>
      <c r="E18" s="50">
        <v>1</v>
      </c>
      <c r="F18" s="50"/>
      <c r="G18" s="50"/>
      <c r="H18" s="50"/>
      <c r="I18" s="50"/>
      <c r="J18" s="50">
        <v>2</v>
      </c>
      <c r="K18" s="50">
        <v>1</v>
      </c>
      <c r="L18" s="50">
        <v>3</v>
      </c>
      <c r="M18" s="50">
        <v>1</v>
      </c>
      <c r="N18" s="51">
        <v>2</v>
      </c>
      <c r="O18" s="52">
        <v>3</v>
      </c>
      <c r="P18" s="52">
        <v>4</v>
      </c>
      <c r="Q18" s="52">
        <v>2</v>
      </c>
      <c r="R18" s="50">
        <v>4</v>
      </c>
      <c r="S18" s="52">
        <v>3</v>
      </c>
      <c r="T18" s="52">
        <v>5</v>
      </c>
      <c r="U18" s="52">
        <v>1</v>
      </c>
      <c r="V18" s="52"/>
      <c r="W18" s="52">
        <v>1</v>
      </c>
      <c r="X18" s="52">
        <v>2</v>
      </c>
      <c r="Y18" s="52">
        <v>2</v>
      </c>
      <c r="Z18" s="52">
        <v>2</v>
      </c>
      <c r="AA18" s="52">
        <v>2</v>
      </c>
      <c r="AB18" s="52">
        <v>2</v>
      </c>
      <c r="AC18" s="52">
        <v>2</v>
      </c>
      <c r="AD18" s="52">
        <v>2</v>
      </c>
      <c r="AE18" s="52">
        <v>2</v>
      </c>
      <c r="AF18" s="52">
        <v>2</v>
      </c>
      <c r="AG18" s="52">
        <v>2</v>
      </c>
      <c r="AH18" s="52">
        <v>2</v>
      </c>
      <c r="AI18" s="52">
        <v>2</v>
      </c>
      <c r="AJ18" s="52">
        <v>2</v>
      </c>
      <c r="AK18" s="52">
        <v>2</v>
      </c>
      <c r="AL18" s="52">
        <v>2</v>
      </c>
      <c r="AM18" s="52">
        <v>1</v>
      </c>
      <c r="AN18" s="52">
        <v>2</v>
      </c>
      <c r="AO18" s="52">
        <v>2</v>
      </c>
      <c r="AP18" s="52">
        <v>1</v>
      </c>
      <c r="AQ18" s="52">
        <v>3</v>
      </c>
      <c r="AR18" s="52">
        <v>1</v>
      </c>
      <c r="AS18" s="57">
        <v>1</v>
      </c>
      <c r="AT18" s="57">
        <v>1</v>
      </c>
      <c r="AU18" s="61"/>
      <c r="AV18" s="5"/>
      <c r="AW18" s="5"/>
      <c r="AX18" s="5"/>
      <c r="AY18" s="5"/>
      <c r="AZ18" s="5"/>
      <c r="BA18" s="5"/>
      <c r="BB18" s="5"/>
      <c r="BC18" s="5"/>
    </row>
    <row r="19" spans="1:55" ht="12.75">
      <c r="A19" s="49" t="s">
        <v>207</v>
      </c>
      <c r="B19" s="53" t="s">
        <v>194</v>
      </c>
      <c r="C19" s="50">
        <v>1</v>
      </c>
      <c r="D19" s="50">
        <v>1</v>
      </c>
      <c r="E19" s="50">
        <v>1</v>
      </c>
      <c r="F19" s="50"/>
      <c r="G19" s="50"/>
      <c r="H19" s="50"/>
      <c r="I19" s="50"/>
      <c r="J19" s="50">
        <v>1</v>
      </c>
      <c r="K19" s="50">
        <v>1</v>
      </c>
      <c r="L19" s="50">
        <v>1</v>
      </c>
      <c r="M19" s="50">
        <v>1</v>
      </c>
      <c r="N19" s="51">
        <v>1</v>
      </c>
      <c r="O19" s="52">
        <v>1</v>
      </c>
      <c r="P19" s="52">
        <v>1</v>
      </c>
      <c r="Q19" s="52">
        <v>1</v>
      </c>
      <c r="R19" s="52">
        <v>1</v>
      </c>
      <c r="S19" s="52">
        <v>2</v>
      </c>
      <c r="T19" s="52">
        <v>1</v>
      </c>
      <c r="U19" s="52">
        <v>1</v>
      </c>
      <c r="V19" s="52"/>
      <c r="W19" s="52">
        <v>1</v>
      </c>
      <c r="X19" s="52">
        <v>1</v>
      </c>
      <c r="Y19" s="52">
        <v>1</v>
      </c>
      <c r="Z19" s="52">
        <v>1</v>
      </c>
      <c r="AA19" s="52">
        <v>1</v>
      </c>
      <c r="AB19" s="52">
        <v>1</v>
      </c>
      <c r="AC19" s="52">
        <v>1</v>
      </c>
      <c r="AD19" s="52">
        <v>1</v>
      </c>
      <c r="AE19" s="52">
        <v>1</v>
      </c>
      <c r="AF19" s="52">
        <v>1</v>
      </c>
      <c r="AG19" s="52">
        <v>1</v>
      </c>
      <c r="AH19" s="52">
        <v>1</v>
      </c>
      <c r="AI19" s="50">
        <v>1</v>
      </c>
      <c r="AJ19" s="52">
        <v>1</v>
      </c>
      <c r="AK19" s="52">
        <v>1</v>
      </c>
      <c r="AL19" s="52">
        <v>1</v>
      </c>
      <c r="AM19" s="52">
        <v>1</v>
      </c>
      <c r="AN19" s="52">
        <v>1</v>
      </c>
      <c r="AO19" s="52">
        <v>1</v>
      </c>
      <c r="AP19" s="52">
        <v>1</v>
      </c>
      <c r="AQ19" s="52">
        <v>5</v>
      </c>
      <c r="AR19" s="52">
        <v>1</v>
      </c>
      <c r="AS19" s="57">
        <v>1</v>
      </c>
      <c r="AT19" s="57">
        <v>7</v>
      </c>
      <c r="AU19" s="61"/>
      <c r="AV19" s="5"/>
      <c r="AW19" s="5"/>
      <c r="AX19" s="5"/>
      <c r="AY19" s="5"/>
      <c r="AZ19" s="5"/>
      <c r="BA19" s="5"/>
      <c r="BB19" s="5"/>
      <c r="BC19" s="5"/>
    </row>
    <row r="20" spans="1:55" ht="12.75">
      <c r="A20" s="49" t="s">
        <v>176</v>
      </c>
      <c r="B20" s="59" t="s">
        <v>195</v>
      </c>
      <c r="C20" s="50">
        <v>1</v>
      </c>
      <c r="D20" s="50">
        <v>1</v>
      </c>
      <c r="E20" s="50">
        <v>1</v>
      </c>
      <c r="F20" s="50"/>
      <c r="G20" s="50"/>
      <c r="H20" s="50"/>
      <c r="I20" s="50"/>
      <c r="J20" s="50">
        <v>1</v>
      </c>
      <c r="K20" s="50">
        <v>1</v>
      </c>
      <c r="L20" s="50">
        <v>1</v>
      </c>
      <c r="M20" s="50">
        <v>2</v>
      </c>
      <c r="N20" s="51">
        <v>2</v>
      </c>
      <c r="O20" s="52">
        <v>1</v>
      </c>
      <c r="P20" s="52">
        <v>1</v>
      </c>
      <c r="Q20" s="52">
        <v>1</v>
      </c>
      <c r="R20" s="52">
        <v>1</v>
      </c>
      <c r="S20" s="52">
        <v>1</v>
      </c>
      <c r="T20" s="52">
        <v>1</v>
      </c>
      <c r="U20" s="52">
        <v>1</v>
      </c>
      <c r="V20" s="52"/>
      <c r="W20" s="52">
        <v>1</v>
      </c>
      <c r="X20" s="52">
        <v>1</v>
      </c>
      <c r="Y20" s="52">
        <v>1</v>
      </c>
      <c r="Z20" s="52">
        <v>1</v>
      </c>
      <c r="AA20" s="52">
        <v>6</v>
      </c>
      <c r="AB20" s="52">
        <v>1</v>
      </c>
      <c r="AC20" s="52">
        <v>1</v>
      </c>
      <c r="AD20" s="52">
        <v>1</v>
      </c>
      <c r="AE20" s="52">
        <v>1</v>
      </c>
      <c r="AF20" s="52">
        <v>1</v>
      </c>
      <c r="AG20" s="52">
        <v>6</v>
      </c>
      <c r="AH20" s="52">
        <v>6</v>
      </c>
      <c r="AI20" s="52">
        <v>1</v>
      </c>
      <c r="AJ20" s="52">
        <v>2</v>
      </c>
      <c r="AK20" s="52">
        <v>1</v>
      </c>
      <c r="AL20" s="52">
        <v>1</v>
      </c>
      <c r="AM20" s="52">
        <v>1</v>
      </c>
      <c r="AN20" s="52">
        <v>1</v>
      </c>
      <c r="AO20" s="52">
        <v>2</v>
      </c>
      <c r="AP20" s="52">
        <v>1</v>
      </c>
      <c r="AQ20" s="52">
        <v>5</v>
      </c>
      <c r="AR20" s="52">
        <v>1</v>
      </c>
      <c r="AS20" s="57">
        <v>1</v>
      </c>
      <c r="AT20" s="57">
        <v>6</v>
      </c>
      <c r="AU20" s="61"/>
      <c r="AV20" s="5"/>
      <c r="AW20" s="5"/>
      <c r="AX20" s="5"/>
      <c r="AY20" s="5"/>
      <c r="AZ20" s="5"/>
      <c r="BA20" s="5"/>
      <c r="BB20" s="5"/>
      <c r="BC20" s="5"/>
    </row>
    <row r="21" spans="1:55" ht="12.75">
      <c r="A21" s="49" t="s">
        <v>176</v>
      </c>
      <c r="B21" s="53" t="s">
        <v>196</v>
      </c>
      <c r="C21" s="50">
        <v>1</v>
      </c>
      <c r="D21" s="50">
        <v>1</v>
      </c>
      <c r="E21" s="50">
        <v>1</v>
      </c>
      <c r="F21" s="50"/>
      <c r="G21" s="50"/>
      <c r="H21" s="50"/>
      <c r="I21" s="50"/>
      <c r="J21" s="50">
        <v>2</v>
      </c>
      <c r="K21" s="50">
        <v>1</v>
      </c>
      <c r="L21" s="50">
        <v>3</v>
      </c>
      <c r="M21" s="50">
        <v>1</v>
      </c>
      <c r="N21" s="51">
        <v>1</v>
      </c>
      <c r="O21" s="52">
        <v>3</v>
      </c>
      <c r="P21" s="52">
        <v>4</v>
      </c>
      <c r="Q21" s="52">
        <v>2</v>
      </c>
      <c r="R21" s="52">
        <v>4</v>
      </c>
      <c r="S21" s="52">
        <v>4</v>
      </c>
      <c r="T21" s="52">
        <v>4</v>
      </c>
      <c r="U21" s="52">
        <v>1</v>
      </c>
      <c r="V21" s="52"/>
      <c r="W21" s="52">
        <v>1</v>
      </c>
      <c r="X21" s="52">
        <v>2</v>
      </c>
      <c r="Y21" s="52">
        <v>1</v>
      </c>
      <c r="Z21" s="52">
        <v>1</v>
      </c>
      <c r="AA21" s="52">
        <v>1</v>
      </c>
      <c r="AB21" s="52">
        <v>1</v>
      </c>
      <c r="AC21" s="52">
        <v>1</v>
      </c>
      <c r="AD21" s="52">
        <v>1</v>
      </c>
      <c r="AE21" s="52">
        <v>1</v>
      </c>
      <c r="AF21" s="52">
        <v>1</v>
      </c>
      <c r="AG21" s="52">
        <v>1</v>
      </c>
      <c r="AH21" s="52">
        <v>1</v>
      </c>
      <c r="AI21" s="52">
        <v>1</v>
      </c>
      <c r="AJ21" s="52">
        <v>1</v>
      </c>
      <c r="AK21" s="52">
        <v>1</v>
      </c>
      <c r="AL21" s="52">
        <v>1</v>
      </c>
      <c r="AM21" s="52">
        <v>1</v>
      </c>
      <c r="AN21" s="52">
        <v>1</v>
      </c>
      <c r="AO21" s="52">
        <v>1</v>
      </c>
      <c r="AP21" s="52">
        <v>2</v>
      </c>
      <c r="AQ21" s="52">
        <v>3</v>
      </c>
      <c r="AR21" s="52">
        <v>1</v>
      </c>
      <c r="AS21" s="57">
        <v>1</v>
      </c>
      <c r="AT21" s="57">
        <v>4</v>
      </c>
      <c r="AU21" s="61"/>
      <c r="AV21" s="5"/>
      <c r="AW21" s="5"/>
      <c r="AX21" s="5"/>
      <c r="AY21" s="5"/>
      <c r="AZ21" s="5"/>
      <c r="BA21" s="5"/>
      <c r="BB21" s="5"/>
      <c r="BC21" s="5"/>
    </row>
    <row r="22" spans="1:55" ht="12.75">
      <c r="A22" s="49" t="s">
        <v>176</v>
      </c>
      <c r="B22" s="59" t="s">
        <v>197</v>
      </c>
      <c r="C22" s="50">
        <v>1</v>
      </c>
      <c r="D22" s="50">
        <v>2</v>
      </c>
      <c r="E22" s="50">
        <v>2</v>
      </c>
      <c r="F22" s="50"/>
      <c r="G22" s="50"/>
      <c r="H22" s="50"/>
      <c r="I22" s="50"/>
      <c r="J22" s="50">
        <v>2</v>
      </c>
      <c r="K22" s="50">
        <v>1</v>
      </c>
      <c r="L22" s="50">
        <v>1</v>
      </c>
      <c r="M22" s="50">
        <v>1</v>
      </c>
      <c r="N22" s="51">
        <v>2</v>
      </c>
      <c r="O22" s="52">
        <v>1</v>
      </c>
      <c r="P22" s="52">
        <v>1</v>
      </c>
      <c r="Q22" s="52">
        <v>1</v>
      </c>
      <c r="R22" s="52">
        <v>1</v>
      </c>
      <c r="S22" s="52">
        <v>2</v>
      </c>
      <c r="T22" s="52">
        <v>1</v>
      </c>
      <c r="U22" s="52">
        <v>1</v>
      </c>
      <c r="V22" s="52"/>
      <c r="W22" s="52">
        <v>1</v>
      </c>
      <c r="X22" s="52">
        <v>1</v>
      </c>
      <c r="Y22" s="52">
        <v>1</v>
      </c>
      <c r="Z22" s="52">
        <v>1</v>
      </c>
      <c r="AA22" s="52">
        <v>1</v>
      </c>
      <c r="AB22" s="52">
        <v>1</v>
      </c>
      <c r="AC22" s="52">
        <v>1</v>
      </c>
      <c r="AD22" s="52">
        <v>1</v>
      </c>
      <c r="AE22" s="52">
        <v>2</v>
      </c>
      <c r="AF22" s="50">
        <v>2</v>
      </c>
      <c r="AG22" s="52">
        <v>2</v>
      </c>
      <c r="AH22" s="52">
        <v>2</v>
      </c>
      <c r="AI22" s="52">
        <v>2</v>
      </c>
      <c r="AJ22" s="52">
        <v>2</v>
      </c>
      <c r="AK22" s="52">
        <v>1</v>
      </c>
      <c r="AL22" s="52">
        <v>1</v>
      </c>
      <c r="AM22" s="52">
        <v>1</v>
      </c>
      <c r="AN22" s="52">
        <v>1</v>
      </c>
      <c r="AO22" s="52">
        <v>1</v>
      </c>
      <c r="AP22" s="52">
        <v>1</v>
      </c>
      <c r="AQ22" s="52">
        <v>4</v>
      </c>
      <c r="AR22" s="52">
        <v>1</v>
      </c>
      <c r="AS22" s="57">
        <v>1</v>
      </c>
      <c r="AT22" s="57">
        <v>6</v>
      </c>
      <c r="AU22" s="61" t="s">
        <v>209</v>
      </c>
      <c r="AV22" s="5"/>
      <c r="AW22" s="5"/>
      <c r="AX22" s="5"/>
      <c r="AY22" s="5"/>
      <c r="AZ22" s="5"/>
      <c r="BA22" s="5"/>
      <c r="BB22" s="5"/>
      <c r="BC22" s="5"/>
    </row>
    <row r="23" spans="1:55" ht="12.75">
      <c r="A23" s="49" t="s">
        <v>176</v>
      </c>
      <c r="B23" s="53" t="s">
        <v>198</v>
      </c>
      <c r="C23" s="50">
        <v>1</v>
      </c>
      <c r="D23" s="50">
        <v>1</v>
      </c>
      <c r="E23" s="50">
        <v>1</v>
      </c>
      <c r="F23" s="50"/>
      <c r="G23" s="50"/>
      <c r="H23" s="50"/>
      <c r="I23" s="50"/>
      <c r="J23" s="50">
        <v>1</v>
      </c>
      <c r="K23" s="50">
        <v>1</v>
      </c>
      <c r="L23" s="50">
        <v>1</v>
      </c>
      <c r="M23" s="50">
        <v>2</v>
      </c>
      <c r="N23" s="51">
        <v>2</v>
      </c>
      <c r="O23" s="52">
        <v>1</v>
      </c>
      <c r="P23" s="52">
        <v>1</v>
      </c>
      <c r="Q23" s="52">
        <v>1</v>
      </c>
      <c r="R23" s="52">
        <v>1</v>
      </c>
      <c r="S23" s="52">
        <v>1</v>
      </c>
      <c r="T23" s="52">
        <v>1</v>
      </c>
      <c r="U23" s="52">
        <v>1</v>
      </c>
      <c r="V23" s="52"/>
      <c r="W23" s="52">
        <v>1</v>
      </c>
      <c r="X23" s="52">
        <v>1</v>
      </c>
      <c r="Y23" s="52">
        <v>1</v>
      </c>
      <c r="Z23" s="52">
        <v>1</v>
      </c>
      <c r="AA23" s="52">
        <v>1</v>
      </c>
      <c r="AB23" s="52">
        <v>1</v>
      </c>
      <c r="AC23" s="52">
        <v>1</v>
      </c>
      <c r="AD23" s="52">
        <v>1</v>
      </c>
      <c r="AE23" s="52">
        <v>1</v>
      </c>
      <c r="AF23" s="52">
        <v>1</v>
      </c>
      <c r="AG23" s="52">
        <v>1</v>
      </c>
      <c r="AH23" s="52">
        <v>1</v>
      </c>
      <c r="AI23" s="52">
        <v>1</v>
      </c>
      <c r="AJ23" s="52">
        <v>1</v>
      </c>
      <c r="AK23" s="52">
        <v>1</v>
      </c>
      <c r="AL23" s="52"/>
      <c r="AM23" s="52"/>
      <c r="AN23" s="52">
        <v>1</v>
      </c>
      <c r="AO23" s="52">
        <v>1</v>
      </c>
      <c r="AP23" s="52">
        <v>2</v>
      </c>
      <c r="AQ23" s="52">
        <v>2</v>
      </c>
      <c r="AR23" s="52">
        <v>1</v>
      </c>
      <c r="AS23" s="57">
        <v>6</v>
      </c>
      <c r="AT23" s="57">
        <v>7</v>
      </c>
      <c r="AU23" s="61"/>
      <c r="AV23" s="5"/>
      <c r="AW23" s="5"/>
      <c r="AX23" s="5"/>
      <c r="AY23" s="5"/>
      <c r="AZ23" s="5"/>
      <c r="BA23" s="5"/>
      <c r="BB23" s="5"/>
      <c r="BC23" s="5"/>
    </row>
    <row r="24" spans="1:55" ht="12.75">
      <c r="A24" s="49" t="s">
        <v>176</v>
      </c>
      <c r="B24" s="59" t="s">
        <v>199</v>
      </c>
      <c r="C24" s="50">
        <v>1</v>
      </c>
      <c r="D24" s="50">
        <v>2</v>
      </c>
      <c r="E24" s="50">
        <v>2</v>
      </c>
      <c r="F24" s="50"/>
      <c r="G24" s="50"/>
      <c r="H24" s="50"/>
      <c r="I24" s="50"/>
      <c r="J24" s="50">
        <v>2</v>
      </c>
      <c r="K24" s="50">
        <v>1</v>
      </c>
      <c r="L24" s="50">
        <v>2</v>
      </c>
      <c r="M24" s="50">
        <v>2</v>
      </c>
      <c r="N24" s="51">
        <v>2</v>
      </c>
      <c r="O24" s="52">
        <v>1</v>
      </c>
      <c r="P24" s="52">
        <v>3</v>
      </c>
      <c r="Q24" s="52">
        <v>1</v>
      </c>
      <c r="R24" s="52">
        <v>3</v>
      </c>
      <c r="S24" s="52">
        <v>2</v>
      </c>
      <c r="T24" s="52">
        <v>2</v>
      </c>
      <c r="U24" s="52">
        <v>1</v>
      </c>
      <c r="V24" s="52"/>
      <c r="W24" s="52">
        <v>1</v>
      </c>
      <c r="X24" s="52">
        <v>1</v>
      </c>
      <c r="Y24" s="52">
        <v>1</v>
      </c>
      <c r="Z24" s="52">
        <v>1</v>
      </c>
      <c r="AA24" s="52">
        <v>1</v>
      </c>
      <c r="AB24" s="52">
        <v>1</v>
      </c>
      <c r="AC24" s="52">
        <v>1</v>
      </c>
      <c r="AD24" s="52">
        <v>1</v>
      </c>
      <c r="AE24" s="52">
        <v>1</v>
      </c>
      <c r="AF24" s="52">
        <v>1</v>
      </c>
      <c r="AG24" s="52">
        <v>1</v>
      </c>
      <c r="AH24" s="52">
        <v>1</v>
      </c>
      <c r="AI24" s="52">
        <v>1</v>
      </c>
      <c r="AJ24" s="52">
        <v>1</v>
      </c>
      <c r="AK24" s="52">
        <v>1</v>
      </c>
      <c r="AL24" s="52">
        <v>1</v>
      </c>
      <c r="AM24" s="52">
        <v>1</v>
      </c>
      <c r="AN24" s="52">
        <v>2</v>
      </c>
      <c r="AO24" s="52">
        <v>2</v>
      </c>
      <c r="AP24" s="52">
        <v>2</v>
      </c>
      <c r="AQ24" s="52">
        <v>2</v>
      </c>
      <c r="AR24" s="52">
        <v>1</v>
      </c>
      <c r="AS24" s="57">
        <v>1</v>
      </c>
      <c r="AT24" s="57">
        <v>1</v>
      </c>
      <c r="AU24" s="61"/>
      <c r="AV24" s="5"/>
      <c r="AW24" s="5"/>
      <c r="AX24" s="5"/>
      <c r="AY24" s="5"/>
      <c r="AZ24" s="5"/>
      <c r="BA24" s="5"/>
      <c r="BB24" s="5"/>
      <c r="BC24" s="5"/>
    </row>
    <row r="25" spans="1:55" ht="12.75">
      <c r="A25" s="49" t="s">
        <v>176</v>
      </c>
      <c r="B25" s="53" t="s">
        <v>200</v>
      </c>
      <c r="C25" s="50">
        <v>1</v>
      </c>
      <c r="D25" s="50">
        <v>1</v>
      </c>
      <c r="E25" s="50">
        <v>1</v>
      </c>
      <c r="F25" s="50"/>
      <c r="G25" s="50"/>
      <c r="H25" s="50"/>
      <c r="I25" s="50"/>
      <c r="J25" s="50">
        <v>1</v>
      </c>
      <c r="K25" s="50">
        <v>1</v>
      </c>
      <c r="L25" s="50">
        <v>1</v>
      </c>
      <c r="M25" s="50">
        <v>1</v>
      </c>
      <c r="N25" s="51">
        <v>3</v>
      </c>
      <c r="O25" s="52">
        <v>1</v>
      </c>
      <c r="P25" s="52">
        <v>1</v>
      </c>
      <c r="Q25" s="52">
        <v>1</v>
      </c>
      <c r="R25" s="52">
        <v>1</v>
      </c>
      <c r="S25" s="52">
        <v>2</v>
      </c>
      <c r="T25" s="52">
        <v>3</v>
      </c>
      <c r="U25" s="52">
        <v>1</v>
      </c>
      <c r="V25" s="52"/>
      <c r="W25" s="52">
        <v>1</v>
      </c>
      <c r="X25" s="52">
        <v>2</v>
      </c>
      <c r="Y25" s="52">
        <v>1</v>
      </c>
      <c r="Z25" s="52">
        <v>1</v>
      </c>
      <c r="AA25" s="52">
        <v>1</v>
      </c>
      <c r="AB25" s="52">
        <v>1</v>
      </c>
      <c r="AC25" s="52">
        <v>1</v>
      </c>
      <c r="AD25" s="52">
        <v>1</v>
      </c>
      <c r="AE25" s="52">
        <v>1</v>
      </c>
      <c r="AF25" s="52">
        <v>1</v>
      </c>
      <c r="AG25" s="52">
        <v>1</v>
      </c>
      <c r="AH25" s="52">
        <v>1</v>
      </c>
      <c r="AI25" s="52">
        <v>1</v>
      </c>
      <c r="AJ25" s="52">
        <v>1</v>
      </c>
      <c r="AK25" s="52">
        <v>1</v>
      </c>
      <c r="AL25" s="52">
        <v>1</v>
      </c>
      <c r="AM25" s="52">
        <v>1</v>
      </c>
      <c r="AN25" s="52">
        <v>1</v>
      </c>
      <c r="AO25" s="52">
        <v>1</v>
      </c>
      <c r="AP25" s="52">
        <v>1</v>
      </c>
      <c r="AQ25" s="52">
        <v>4</v>
      </c>
      <c r="AR25" s="52">
        <v>1</v>
      </c>
      <c r="AS25" s="57">
        <v>1</v>
      </c>
      <c r="AT25" s="57">
        <v>6</v>
      </c>
      <c r="AU25" s="61" t="s">
        <v>210</v>
      </c>
      <c r="AV25" s="5"/>
      <c r="AW25" s="5"/>
      <c r="AX25" s="5"/>
      <c r="AY25" s="5"/>
      <c r="AZ25" s="5"/>
      <c r="BA25" s="5"/>
      <c r="BB25" s="5"/>
      <c r="BC25" s="5"/>
    </row>
    <row r="26" spans="1:55" ht="12.75">
      <c r="A26" s="49" t="s">
        <v>176</v>
      </c>
      <c r="B26" s="59" t="s">
        <v>201</v>
      </c>
      <c r="C26" s="50">
        <v>1</v>
      </c>
      <c r="D26" s="50">
        <v>2</v>
      </c>
      <c r="E26" s="50">
        <v>2</v>
      </c>
      <c r="F26" s="50"/>
      <c r="G26" s="50"/>
      <c r="H26" s="50"/>
      <c r="I26" s="50"/>
      <c r="J26" s="50">
        <v>1</v>
      </c>
      <c r="K26" s="50">
        <v>1</v>
      </c>
      <c r="L26" s="50">
        <v>2</v>
      </c>
      <c r="M26" s="50">
        <v>2</v>
      </c>
      <c r="N26" s="51">
        <v>3</v>
      </c>
      <c r="O26" s="52">
        <v>1</v>
      </c>
      <c r="P26" s="52">
        <v>2</v>
      </c>
      <c r="Q26" s="52">
        <v>1</v>
      </c>
      <c r="R26" s="52">
        <v>2</v>
      </c>
      <c r="S26" s="52">
        <v>3</v>
      </c>
      <c r="T26" s="52">
        <v>4</v>
      </c>
      <c r="U26" s="52">
        <v>2</v>
      </c>
      <c r="V26" s="52">
        <v>3</v>
      </c>
      <c r="W26" s="52">
        <v>2</v>
      </c>
      <c r="X26" s="52"/>
      <c r="Y26" s="52">
        <v>2</v>
      </c>
      <c r="Z26" s="52">
        <v>2</v>
      </c>
      <c r="AA26" s="52">
        <v>1</v>
      </c>
      <c r="AB26" s="52">
        <v>1</v>
      </c>
      <c r="AC26" s="52">
        <v>1</v>
      </c>
      <c r="AD26" s="52">
        <v>1</v>
      </c>
      <c r="AE26" s="52">
        <v>1</v>
      </c>
      <c r="AF26" s="52">
        <v>1</v>
      </c>
      <c r="AG26" s="52">
        <v>1</v>
      </c>
      <c r="AH26" s="52">
        <v>1</v>
      </c>
      <c r="AI26" s="52">
        <v>1</v>
      </c>
      <c r="AJ26" s="52">
        <v>1</v>
      </c>
      <c r="AK26" s="52">
        <v>1</v>
      </c>
      <c r="AL26" s="52">
        <v>1</v>
      </c>
      <c r="AM26" s="52">
        <v>1</v>
      </c>
      <c r="AN26" s="52">
        <v>1</v>
      </c>
      <c r="AO26" s="52">
        <v>1</v>
      </c>
      <c r="AP26" s="52">
        <v>2</v>
      </c>
      <c r="AQ26" s="52">
        <v>3</v>
      </c>
      <c r="AR26" s="52">
        <v>1</v>
      </c>
      <c r="AS26" s="57">
        <v>1</v>
      </c>
      <c r="AT26" s="57">
        <v>1</v>
      </c>
      <c r="AU26" s="61"/>
      <c r="AV26" s="5"/>
      <c r="AW26" s="5"/>
      <c r="AX26" s="5"/>
      <c r="AY26" s="5"/>
      <c r="AZ26" s="5"/>
      <c r="BA26" s="5"/>
      <c r="BB26" s="5"/>
      <c r="BC26" s="5"/>
    </row>
    <row r="27" spans="1:55" ht="12.75">
      <c r="A27" s="49" t="s">
        <v>176</v>
      </c>
      <c r="B27" s="53" t="s">
        <v>202</v>
      </c>
      <c r="C27" s="50">
        <v>1</v>
      </c>
      <c r="D27" s="50">
        <v>3</v>
      </c>
      <c r="E27" s="50">
        <v>5</v>
      </c>
      <c r="F27" s="50"/>
      <c r="G27" s="50"/>
      <c r="H27" s="50"/>
      <c r="I27" s="50"/>
      <c r="J27" s="50">
        <v>2</v>
      </c>
      <c r="K27" s="50">
        <v>2</v>
      </c>
      <c r="L27" s="50">
        <v>2</v>
      </c>
      <c r="M27" s="50">
        <v>2</v>
      </c>
      <c r="N27" s="51">
        <v>2</v>
      </c>
      <c r="O27" s="52">
        <v>3</v>
      </c>
      <c r="P27" s="52">
        <v>4</v>
      </c>
      <c r="Q27" s="52">
        <v>5</v>
      </c>
      <c r="R27" s="52">
        <v>7</v>
      </c>
      <c r="S27" s="52">
        <v>2</v>
      </c>
      <c r="T27" s="52">
        <v>3</v>
      </c>
      <c r="U27" s="52">
        <v>1</v>
      </c>
      <c r="V27" s="52"/>
      <c r="W27" s="52">
        <v>1</v>
      </c>
      <c r="X27" s="52">
        <v>3</v>
      </c>
      <c r="Y27" s="52"/>
      <c r="Z27" s="52"/>
      <c r="AA27" s="52"/>
      <c r="AB27" s="52"/>
      <c r="AC27" s="52"/>
      <c r="AD27" s="52"/>
      <c r="AE27" s="52"/>
      <c r="AF27" s="52"/>
      <c r="AG27" s="50"/>
      <c r="AH27" s="52"/>
      <c r="AI27" s="52"/>
      <c r="AJ27" s="52"/>
      <c r="AK27" s="52"/>
      <c r="AL27" s="52"/>
      <c r="AM27" s="52"/>
      <c r="AN27" s="52"/>
      <c r="AO27" s="52"/>
      <c r="AP27" s="52"/>
      <c r="AQ27" s="52"/>
      <c r="AR27" s="52"/>
      <c r="AS27" s="57"/>
      <c r="AT27" s="57"/>
      <c r="AU27" s="61"/>
      <c r="AV27" s="5"/>
      <c r="AW27" s="5"/>
      <c r="AX27" s="5"/>
      <c r="AY27" s="5"/>
      <c r="AZ27" s="5"/>
      <c r="BA27" s="5"/>
      <c r="BB27" s="5"/>
      <c r="BC27" s="5"/>
    </row>
    <row r="28" spans="1:55" ht="12.75">
      <c r="A28" s="49" t="s">
        <v>176</v>
      </c>
      <c r="B28" s="59" t="s">
        <v>203</v>
      </c>
      <c r="C28" s="50">
        <v>1</v>
      </c>
      <c r="D28" s="50">
        <v>2</v>
      </c>
      <c r="E28" s="50">
        <v>2</v>
      </c>
      <c r="F28" s="50"/>
      <c r="G28" s="50"/>
      <c r="H28" s="50"/>
      <c r="I28" s="50"/>
      <c r="J28" s="50">
        <v>1</v>
      </c>
      <c r="K28" s="50">
        <v>1</v>
      </c>
      <c r="L28" s="50"/>
      <c r="M28" s="50">
        <v>1</v>
      </c>
      <c r="N28" s="51">
        <v>1</v>
      </c>
      <c r="O28" s="52">
        <v>1</v>
      </c>
      <c r="P28" s="52">
        <v>1</v>
      </c>
      <c r="Q28" s="52">
        <v>1</v>
      </c>
      <c r="R28" s="52">
        <v>1</v>
      </c>
      <c r="S28" s="52">
        <v>3</v>
      </c>
      <c r="T28" s="52">
        <v>2</v>
      </c>
      <c r="U28" s="52">
        <v>1</v>
      </c>
      <c r="V28" s="52"/>
      <c r="W28" s="52">
        <v>1</v>
      </c>
      <c r="X28" s="52"/>
      <c r="Y28" s="52">
        <v>1</v>
      </c>
      <c r="Z28" s="52">
        <v>1</v>
      </c>
      <c r="AA28" s="52">
        <v>1</v>
      </c>
      <c r="AB28" s="52">
        <v>1</v>
      </c>
      <c r="AC28" s="52">
        <v>1</v>
      </c>
      <c r="AD28" s="52">
        <v>1</v>
      </c>
      <c r="AE28" s="52">
        <v>1</v>
      </c>
      <c r="AF28" s="52">
        <v>1</v>
      </c>
      <c r="AG28" s="52">
        <v>1</v>
      </c>
      <c r="AH28" s="52">
        <v>1</v>
      </c>
      <c r="AI28" s="52">
        <v>1</v>
      </c>
      <c r="AJ28" s="52">
        <v>1</v>
      </c>
      <c r="AK28" s="52">
        <v>1</v>
      </c>
      <c r="AL28" s="52">
        <v>1</v>
      </c>
      <c r="AM28" s="52">
        <v>1</v>
      </c>
      <c r="AN28" s="52">
        <v>1</v>
      </c>
      <c r="AO28" s="52">
        <v>1</v>
      </c>
      <c r="AP28" s="52">
        <v>1</v>
      </c>
      <c r="AQ28" s="52">
        <v>5</v>
      </c>
      <c r="AR28" s="52">
        <v>1</v>
      </c>
      <c r="AS28" s="57">
        <v>1</v>
      </c>
      <c r="AT28" s="57">
        <v>5</v>
      </c>
      <c r="AU28" s="61" t="s">
        <v>211</v>
      </c>
      <c r="AV28" s="5"/>
      <c r="AW28" s="5"/>
      <c r="AX28" s="5"/>
      <c r="AY28" s="5"/>
      <c r="AZ28" s="5"/>
      <c r="BA28" s="5"/>
      <c r="BB28" s="5"/>
      <c r="BC28" s="5"/>
    </row>
    <row r="29" spans="1:55" ht="12.75">
      <c r="A29" s="49" t="s">
        <v>176</v>
      </c>
      <c r="B29" s="62" t="s">
        <v>212</v>
      </c>
      <c r="C29" s="64">
        <v>1</v>
      </c>
      <c r="D29" s="64">
        <v>2</v>
      </c>
      <c r="E29" s="64">
        <v>6</v>
      </c>
      <c r="J29" s="64">
        <v>1</v>
      </c>
      <c r="K29" s="64">
        <v>1</v>
      </c>
      <c r="L29" s="64">
        <v>2</v>
      </c>
      <c r="M29" s="64">
        <v>2</v>
      </c>
      <c r="N29" s="64">
        <v>3</v>
      </c>
      <c r="O29" s="65">
        <v>2</v>
      </c>
      <c r="P29" s="65">
        <v>3</v>
      </c>
      <c r="Q29" s="65">
        <v>1</v>
      </c>
      <c r="R29" s="65">
        <v>1</v>
      </c>
      <c r="S29" s="65">
        <v>2</v>
      </c>
      <c r="T29" s="65">
        <v>3</v>
      </c>
      <c r="U29" s="65">
        <v>1</v>
      </c>
      <c r="W29" s="65">
        <v>1</v>
      </c>
      <c r="X29" s="65">
        <v>3</v>
      </c>
      <c r="Y29" s="65">
        <v>1</v>
      </c>
      <c r="Z29" s="65">
        <v>1</v>
      </c>
      <c r="AA29" s="65">
        <v>1</v>
      </c>
      <c r="AB29" s="65">
        <v>1</v>
      </c>
      <c r="AC29" s="65">
        <v>1</v>
      </c>
      <c r="AD29" s="65">
        <v>1</v>
      </c>
      <c r="AE29" s="65">
        <v>1</v>
      </c>
      <c r="AF29" s="65">
        <v>1</v>
      </c>
      <c r="AG29" s="65">
        <v>1</v>
      </c>
      <c r="AH29" s="65">
        <v>1</v>
      </c>
      <c r="AI29" s="65">
        <v>1</v>
      </c>
      <c r="AJ29" s="65">
        <v>1</v>
      </c>
      <c r="AK29" s="65">
        <v>1</v>
      </c>
      <c r="AL29" s="65">
        <v>1</v>
      </c>
      <c r="AM29" s="65">
        <v>2</v>
      </c>
      <c r="AN29" s="65">
        <v>2</v>
      </c>
      <c r="AO29" s="65">
        <v>2</v>
      </c>
      <c r="AP29" s="65">
        <v>2</v>
      </c>
      <c r="AQ29" s="65">
        <v>2</v>
      </c>
      <c r="AR29" s="65">
        <v>1</v>
      </c>
      <c r="AS29" s="66">
        <v>1</v>
      </c>
      <c r="AT29" s="66">
        <v>1</v>
      </c>
      <c r="AU29" s="61"/>
      <c r="AV29" s="5"/>
      <c r="AW29" s="5"/>
      <c r="AX29" s="5"/>
      <c r="AY29" s="5"/>
      <c r="AZ29" s="5"/>
      <c r="BA29" s="5"/>
      <c r="BB29" s="5"/>
      <c r="BC29" s="5"/>
    </row>
    <row r="30" spans="1:55" ht="12.75">
      <c r="A30" s="49" t="s">
        <v>176</v>
      </c>
      <c r="B30" s="63" t="s">
        <v>213</v>
      </c>
      <c r="C30" s="50">
        <v>2</v>
      </c>
      <c r="D30" s="50">
        <v>2</v>
      </c>
      <c r="E30" s="50">
        <v>1</v>
      </c>
      <c r="F30" s="50"/>
      <c r="G30" s="50"/>
      <c r="H30" s="50"/>
      <c r="I30" s="50"/>
      <c r="J30" s="50">
        <v>1</v>
      </c>
      <c r="K30" s="50">
        <v>1</v>
      </c>
      <c r="L30" s="50">
        <v>2</v>
      </c>
      <c r="M30" s="50">
        <v>2</v>
      </c>
      <c r="N30" s="51">
        <v>2</v>
      </c>
      <c r="O30" s="52">
        <v>2</v>
      </c>
      <c r="P30" s="52">
        <v>3</v>
      </c>
      <c r="Q30" s="52">
        <v>2</v>
      </c>
      <c r="R30" s="52">
        <v>3</v>
      </c>
      <c r="S30" s="52">
        <v>1</v>
      </c>
      <c r="T30" s="52">
        <v>1</v>
      </c>
      <c r="U30" s="52">
        <v>1</v>
      </c>
      <c r="V30" s="52"/>
      <c r="W30" s="52"/>
      <c r="X30" s="52">
        <v>3</v>
      </c>
      <c r="Y30" s="52">
        <v>1</v>
      </c>
      <c r="Z30" s="52">
        <v>1</v>
      </c>
      <c r="AA30" s="52">
        <v>1</v>
      </c>
      <c r="AB30" s="52">
        <v>1</v>
      </c>
      <c r="AC30" s="52">
        <v>1</v>
      </c>
      <c r="AD30" s="52">
        <v>1</v>
      </c>
      <c r="AE30" s="52">
        <v>1</v>
      </c>
      <c r="AF30" s="52">
        <v>1</v>
      </c>
      <c r="AG30" s="52">
        <v>1</v>
      </c>
      <c r="AH30" s="52">
        <v>1</v>
      </c>
      <c r="AI30" s="52">
        <v>1</v>
      </c>
      <c r="AJ30" s="52">
        <v>1</v>
      </c>
      <c r="AK30" s="52">
        <v>1</v>
      </c>
      <c r="AL30" s="52">
        <v>1</v>
      </c>
      <c r="AM30" s="52">
        <v>1</v>
      </c>
      <c r="AN30" s="52">
        <v>1</v>
      </c>
      <c r="AO30" s="52">
        <v>1</v>
      </c>
      <c r="AP30" s="52">
        <v>2</v>
      </c>
      <c r="AQ30" s="52">
        <v>3</v>
      </c>
      <c r="AR30" s="52">
        <v>1</v>
      </c>
      <c r="AS30" s="57">
        <v>1</v>
      </c>
      <c r="AT30" s="57">
        <v>7</v>
      </c>
      <c r="AU30" s="61"/>
      <c r="AV30" s="5"/>
      <c r="AW30" s="5"/>
      <c r="AX30" s="5"/>
      <c r="AY30" s="5"/>
      <c r="AZ30" s="5"/>
      <c r="BA30" s="5"/>
      <c r="BB30" s="5"/>
      <c r="BC30" s="5"/>
    </row>
    <row r="31" spans="1:55" ht="12.75">
      <c r="A31" s="49" t="s">
        <v>176</v>
      </c>
      <c r="B31" s="63" t="s">
        <v>214</v>
      </c>
      <c r="C31" s="50"/>
      <c r="D31" s="50"/>
      <c r="E31" s="50"/>
      <c r="F31" s="50"/>
      <c r="G31" s="50"/>
      <c r="H31" s="50"/>
      <c r="I31" s="50"/>
      <c r="J31" s="50"/>
      <c r="K31" s="50"/>
      <c r="L31" s="50"/>
      <c r="M31" s="50"/>
      <c r="N31" s="51"/>
      <c r="O31" s="52"/>
      <c r="P31" s="52"/>
      <c r="Q31" s="52"/>
      <c r="R31" s="52"/>
      <c r="S31" s="52"/>
      <c r="T31" s="52"/>
      <c r="U31" s="52">
        <v>2</v>
      </c>
      <c r="V31" s="52">
        <v>1</v>
      </c>
      <c r="W31" s="52">
        <v>1</v>
      </c>
      <c r="X31" s="52">
        <v>2</v>
      </c>
      <c r="Y31" s="52">
        <v>2</v>
      </c>
      <c r="Z31" s="52">
        <v>2</v>
      </c>
      <c r="AA31" s="52">
        <v>2</v>
      </c>
      <c r="AB31" s="52">
        <v>2</v>
      </c>
      <c r="AC31" s="52">
        <v>1</v>
      </c>
      <c r="AD31" s="52">
        <v>1</v>
      </c>
      <c r="AE31" s="52">
        <v>2</v>
      </c>
      <c r="AF31" s="52">
        <v>2</v>
      </c>
      <c r="AG31" s="52">
        <v>2</v>
      </c>
      <c r="AH31" s="52">
        <v>2</v>
      </c>
      <c r="AI31" s="52">
        <v>1</v>
      </c>
      <c r="AJ31" s="52">
        <v>1</v>
      </c>
      <c r="AK31" s="52"/>
      <c r="AL31" s="52"/>
      <c r="AM31" s="52"/>
      <c r="AN31" s="52">
        <v>3</v>
      </c>
      <c r="AO31" s="52">
        <v>2</v>
      </c>
      <c r="AP31" s="52">
        <v>2</v>
      </c>
      <c r="AQ31" s="52">
        <v>2</v>
      </c>
      <c r="AR31" s="52">
        <v>2</v>
      </c>
      <c r="AS31" s="57">
        <v>2</v>
      </c>
      <c r="AT31" s="57">
        <v>1</v>
      </c>
      <c r="AU31" s="61"/>
      <c r="AV31" s="5"/>
      <c r="AW31" s="5"/>
      <c r="AX31" s="5"/>
      <c r="AY31" s="5"/>
      <c r="AZ31" s="5"/>
      <c r="BA31" s="5"/>
      <c r="BB31" s="5"/>
      <c r="BC31" s="5"/>
    </row>
    <row r="32" spans="1:55" ht="12.75">
      <c r="A32" s="49" t="s">
        <v>176</v>
      </c>
      <c r="B32" s="63" t="s">
        <v>215</v>
      </c>
      <c r="C32" s="50"/>
      <c r="D32" s="50"/>
      <c r="E32" s="50"/>
      <c r="F32" s="50"/>
      <c r="G32" s="50"/>
      <c r="H32" s="50"/>
      <c r="I32" s="50"/>
      <c r="J32" s="50"/>
      <c r="K32" s="50"/>
      <c r="L32" s="50"/>
      <c r="M32" s="50"/>
      <c r="N32" s="51"/>
      <c r="O32" s="52"/>
      <c r="P32" s="52"/>
      <c r="Q32" s="52"/>
      <c r="R32" s="52"/>
      <c r="S32" s="52"/>
      <c r="T32" s="52"/>
      <c r="U32" s="52"/>
      <c r="V32" s="52"/>
      <c r="W32" s="52"/>
      <c r="X32" s="52">
        <v>1</v>
      </c>
      <c r="Y32" s="52">
        <v>3</v>
      </c>
      <c r="Z32" s="52">
        <v>2</v>
      </c>
      <c r="AA32" s="52">
        <v>3</v>
      </c>
      <c r="AB32" s="52">
        <v>2</v>
      </c>
      <c r="AC32" s="52">
        <v>2</v>
      </c>
      <c r="AD32" s="52">
        <v>2</v>
      </c>
      <c r="AE32" s="52">
        <v>3</v>
      </c>
      <c r="AF32" s="52">
        <v>3</v>
      </c>
      <c r="AG32" s="52">
        <v>3</v>
      </c>
      <c r="AH32" s="52">
        <v>2</v>
      </c>
      <c r="AI32" s="52">
        <v>2</v>
      </c>
      <c r="AJ32" s="52">
        <v>1</v>
      </c>
      <c r="AK32" s="52">
        <v>1</v>
      </c>
      <c r="AL32" s="52">
        <v>1</v>
      </c>
      <c r="AM32" s="52">
        <v>1</v>
      </c>
      <c r="AN32" s="52">
        <v>2</v>
      </c>
      <c r="AO32" s="52">
        <v>1</v>
      </c>
      <c r="AP32" s="52">
        <v>2</v>
      </c>
      <c r="AQ32" s="52">
        <v>3</v>
      </c>
      <c r="AR32" s="52">
        <v>2</v>
      </c>
      <c r="AS32" s="57">
        <v>1</v>
      </c>
      <c r="AT32" s="57">
        <v>1</v>
      </c>
      <c r="AU32" s="61"/>
      <c r="AV32" s="5"/>
      <c r="AW32" s="5"/>
      <c r="AX32" s="5"/>
      <c r="AY32" s="5"/>
      <c r="AZ32" s="5"/>
      <c r="BA32" s="5"/>
      <c r="BB32" s="5"/>
      <c r="BC32" s="5"/>
    </row>
    <row r="33" spans="1:55" ht="12.75">
      <c r="A33" s="49" t="s">
        <v>176</v>
      </c>
      <c r="B33" s="63" t="s">
        <v>216</v>
      </c>
      <c r="C33" s="50">
        <v>1</v>
      </c>
      <c r="D33" s="50">
        <v>1</v>
      </c>
      <c r="E33" s="50">
        <v>2</v>
      </c>
      <c r="F33" s="50"/>
      <c r="G33" s="50"/>
      <c r="H33" s="50"/>
      <c r="I33" s="50"/>
      <c r="J33" s="50">
        <v>3</v>
      </c>
      <c r="K33" s="50">
        <v>1</v>
      </c>
      <c r="L33" s="50">
        <v>2</v>
      </c>
      <c r="M33" s="50">
        <v>2</v>
      </c>
      <c r="N33" s="51">
        <v>2</v>
      </c>
      <c r="O33" s="52">
        <v>2</v>
      </c>
      <c r="P33" s="52">
        <v>2</v>
      </c>
      <c r="Q33" s="52">
        <v>2</v>
      </c>
      <c r="R33" s="52">
        <v>2</v>
      </c>
      <c r="S33" s="52">
        <v>2</v>
      </c>
      <c r="T33" s="52">
        <v>3</v>
      </c>
      <c r="U33" s="52">
        <v>1</v>
      </c>
      <c r="V33" s="52"/>
      <c r="W33" s="52">
        <v>2</v>
      </c>
      <c r="X33" s="52"/>
      <c r="Y33" s="52">
        <v>2</v>
      </c>
      <c r="Z33" s="52">
        <v>3</v>
      </c>
      <c r="AA33" s="52">
        <v>2</v>
      </c>
      <c r="AB33" s="52">
        <v>2</v>
      </c>
      <c r="AC33" s="52">
        <v>3</v>
      </c>
      <c r="AD33" s="52">
        <v>2</v>
      </c>
      <c r="AE33" s="52">
        <v>2</v>
      </c>
      <c r="AF33" s="52">
        <v>2</v>
      </c>
      <c r="AG33" s="52">
        <v>2</v>
      </c>
      <c r="AH33" s="52">
        <v>2</v>
      </c>
      <c r="AI33" s="52">
        <v>2</v>
      </c>
      <c r="AJ33" s="52">
        <v>1</v>
      </c>
      <c r="AK33" s="52">
        <v>2</v>
      </c>
      <c r="AL33" s="52">
        <v>1</v>
      </c>
      <c r="AM33" s="52">
        <v>1</v>
      </c>
      <c r="AN33" s="52">
        <v>1</v>
      </c>
      <c r="AO33" s="52">
        <v>2</v>
      </c>
      <c r="AP33" s="52">
        <v>2</v>
      </c>
      <c r="AQ33" s="52">
        <v>2</v>
      </c>
      <c r="AR33" s="52">
        <v>2</v>
      </c>
      <c r="AS33" s="57">
        <v>1</v>
      </c>
      <c r="AT33" s="57">
        <v>1</v>
      </c>
      <c r="AU33" s="61"/>
      <c r="AV33" s="5"/>
      <c r="AW33" s="5"/>
      <c r="AX33" s="5"/>
      <c r="AY33" s="5"/>
      <c r="AZ33" s="5"/>
      <c r="BA33" s="5"/>
      <c r="BB33" s="5"/>
      <c r="BC33" s="5"/>
    </row>
    <row r="34" spans="1:55" ht="12.75">
      <c r="A34" s="49" t="s">
        <v>176</v>
      </c>
      <c r="B34" s="63" t="s">
        <v>217</v>
      </c>
      <c r="C34" s="50">
        <v>2</v>
      </c>
      <c r="D34" s="50">
        <v>4</v>
      </c>
      <c r="E34" s="50">
        <v>5</v>
      </c>
      <c r="F34" s="50"/>
      <c r="G34" s="50"/>
      <c r="H34" s="50"/>
      <c r="I34" s="50"/>
      <c r="J34" s="50">
        <v>1</v>
      </c>
      <c r="K34" s="50">
        <v>1</v>
      </c>
      <c r="L34" s="50">
        <v>4</v>
      </c>
      <c r="M34" s="50">
        <v>2</v>
      </c>
      <c r="N34" s="51">
        <v>2</v>
      </c>
      <c r="O34" s="52">
        <v>1</v>
      </c>
      <c r="P34" s="52">
        <v>1</v>
      </c>
      <c r="Q34" s="52">
        <v>1</v>
      </c>
      <c r="R34" s="52">
        <v>1</v>
      </c>
      <c r="S34" s="52">
        <v>2</v>
      </c>
      <c r="T34" s="52">
        <v>3</v>
      </c>
      <c r="U34" s="52">
        <v>2</v>
      </c>
      <c r="V34" s="52">
        <v>1</v>
      </c>
      <c r="W34" s="52">
        <v>1</v>
      </c>
      <c r="X34" s="52">
        <v>1</v>
      </c>
      <c r="Y34" s="52">
        <v>1</v>
      </c>
      <c r="Z34" s="52">
        <v>1</v>
      </c>
      <c r="AA34" s="52">
        <v>1</v>
      </c>
      <c r="AB34" s="52">
        <v>1</v>
      </c>
      <c r="AC34" s="52">
        <v>1</v>
      </c>
      <c r="AD34" s="52">
        <v>1</v>
      </c>
      <c r="AE34" s="52"/>
      <c r="AF34" s="52"/>
      <c r="AG34" s="52"/>
      <c r="AH34" s="52"/>
      <c r="AI34" s="52"/>
      <c r="AJ34" s="52"/>
      <c r="AK34" s="52">
        <v>1</v>
      </c>
      <c r="AL34" s="52">
        <v>1</v>
      </c>
      <c r="AM34" s="52"/>
      <c r="AN34" s="52">
        <v>2</v>
      </c>
      <c r="AO34" s="52">
        <v>2</v>
      </c>
      <c r="AP34" s="52">
        <v>2</v>
      </c>
      <c r="AQ34" s="52">
        <v>3</v>
      </c>
      <c r="AR34" s="52">
        <v>1</v>
      </c>
      <c r="AS34" s="57">
        <v>1</v>
      </c>
      <c r="AT34" s="57">
        <v>1</v>
      </c>
      <c r="AU34" s="61"/>
      <c r="AV34" s="5"/>
      <c r="AW34" s="5"/>
      <c r="AX34" s="5"/>
      <c r="AY34" s="5"/>
      <c r="AZ34" s="5"/>
      <c r="BA34" s="5"/>
      <c r="BB34" s="5"/>
      <c r="BC34" s="5"/>
    </row>
    <row r="35" spans="1:55" ht="12.75">
      <c r="A35" s="49" t="s">
        <v>176</v>
      </c>
      <c r="B35" s="63" t="s">
        <v>218</v>
      </c>
      <c r="C35" s="50">
        <v>1</v>
      </c>
      <c r="D35" s="50">
        <v>2</v>
      </c>
      <c r="E35" s="50">
        <v>2</v>
      </c>
      <c r="F35" s="50"/>
      <c r="G35" s="50"/>
      <c r="H35" s="50"/>
      <c r="I35" s="50"/>
      <c r="J35" s="50"/>
      <c r="K35" s="50">
        <v>1</v>
      </c>
      <c r="L35" s="50">
        <v>3</v>
      </c>
      <c r="M35" s="50">
        <v>1</v>
      </c>
      <c r="N35" s="51">
        <v>1</v>
      </c>
      <c r="O35" s="52">
        <v>4</v>
      </c>
      <c r="P35" s="52">
        <v>4</v>
      </c>
      <c r="Q35" s="52">
        <v>2</v>
      </c>
      <c r="R35" s="52">
        <v>2</v>
      </c>
      <c r="S35" s="52">
        <v>1</v>
      </c>
      <c r="T35" s="52">
        <v>1</v>
      </c>
      <c r="U35" s="52">
        <v>1</v>
      </c>
      <c r="V35" s="52"/>
      <c r="W35" s="52">
        <v>2</v>
      </c>
      <c r="X35" s="52"/>
      <c r="Y35" s="52">
        <v>1</v>
      </c>
      <c r="Z35" s="52">
        <v>1</v>
      </c>
      <c r="AA35" s="52">
        <v>1</v>
      </c>
      <c r="AB35" s="52">
        <v>1</v>
      </c>
      <c r="AC35" s="52">
        <v>2</v>
      </c>
      <c r="AD35" s="52">
        <v>1</v>
      </c>
      <c r="AE35" s="52">
        <v>1</v>
      </c>
      <c r="AF35" s="52">
        <v>1</v>
      </c>
      <c r="AG35" s="52">
        <v>1</v>
      </c>
      <c r="AH35" s="52">
        <v>1</v>
      </c>
      <c r="AI35" s="52">
        <v>1</v>
      </c>
      <c r="AJ35" s="52"/>
      <c r="AK35" s="52">
        <v>1</v>
      </c>
      <c r="AL35" s="52">
        <v>1</v>
      </c>
      <c r="AM35" s="52">
        <v>1</v>
      </c>
      <c r="AN35" s="52">
        <v>2</v>
      </c>
      <c r="AO35" s="52">
        <v>1</v>
      </c>
      <c r="AP35" s="52">
        <v>1</v>
      </c>
      <c r="AQ35" s="52">
        <v>2</v>
      </c>
      <c r="AR35" s="52">
        <v>2</v>
      </c>
      <c r="AS35" s="57">
        <v>2</v>
      </c>
      <c r="AT35" s="57">
        <v>1</v>
      </c>
      <c r="AU35" s="61"/>
      <c r="AV35" s="5"/>
      <c r="AW35" s="5"/>
      <c r="AX35" s="5"/>
      <c r="AY35" s="5"/>
      <c r="AZ35" s="5"/>
      <c r="BA35" s="5"/>
      <c r="BB35" s="5"/>
      <c r="BC35" s="5"/>
    </row>
    <row r="36" spans="1:55" ht="12.75">
      <c r="A36" s="49" t="s">
        <v>176</v>
      </c>
      <c r="B36" s="63" t="s">
        <v>219</v>
      </c>
      <c r="C36" s="50">
        <v>1</v>
      </c>
      <c r="D36" s="50">
        <v>1</v>
      </c>
      <c r="E36" s="50">
        <v>6</v>
      </c>
      <c r="F36" s="50"/>
      <c r="G36" s="50"/>
      <c r="H36" s="50"/>
      <c r="I36" s="50"/>
      <c r="J36" s="50">
        <v>1</v>
      </c>
      <c r="K36" s="50">
        <v>1</v>
      </c>
      <c r="L36" s="50">
        <v>1</v>
      </c>
      <c r="M36" s="50">
        <v>2</v>
      </c>
      <c r="N36" s="51">
        <v>2</v>
      </c>
      <c r="O36" s="52">
        <v>1</v>
      </c>
      <c r="P36" s="52">
        <v>2</v>
      </c>
      <c r="Q36" s="52">
        <v>1</v>
      </c>
      <c r="R36" s="52">
        <v>1</v>
      </c>
      <c r="S36" s="52">
        <v>2</v>
      </c>
      <c r="T36" s="52">
        <v>3</v>
      </c>
      <c r="U36" s="52">
        <v>1</v>
      </c>
      <c r="V36" s="52"/>
      <c r="W36" s="52">
        <v>2</v>
      </c>
      <c r="X36" s="52"/>
      <c r="Y36" s="52">
        <v>2</v>
      </c>
      <c r="Z36" s="52">
        <v>2</v>
      </c>
      <c r="AA36" s="52">
        <v>2</v>
      </c>
      <c r="AB36" s="52">
        <v>2</v>
      </c>
      <c r="AC36" s="52">
        <v>2</v>
      </c>
      <c r="AD36" s="52">
        <v>2</v>
      </c>
      <c r="AE36" s="52">
        <v>2</v>
      </c>
      <c r="AF36" s="52">
        <v>2</v>
      </c>
      <c r="AG36" s="52">
        <v>2</v>
      </c>
      <c r="AH36" s="52">
        <v>2</v>
      </c>
      <c r="AI36" s="52">
        <v>2</v>
      </c>
      <c r="AJ36" s="52">
        <v>2</v>
      </c>
      <c r="AK36" s="52">
        <v>1</v>
      </c>
      <c r="AL36" s="52">
        <v>1</v>
      </c>
      <c r="AM36" s="52">
        <v>1</v>
      </c>
      <c r="AN36" s="52">
        <v>2</v>
      </c>
      <c r="AO36" s="52">
        <v>2</v>
      </c>
      <c r="AP36" s="52">
        <v>2</v>
      </c>
      <c r="AQ36" s="52">
        <v>3</v>
      </c>
      <c r="AR36" s="52">
        <v>2</v>
      </c>
      <c r="AS36" s="57">
        <v>1</v>
      </c>
      <c r="AT36" s="57">
        <v>1</v>
      </c>
      <c r="AU36" s="61"/>
      <c r="AV36" s="5"/>
      <c r="AW36" s="5"/>
      <c r="AX36" s="5"/>
      <c r="AY36" s="5"/>
      <c r="AZ36" s="5"/>
      <c r="BA36" s="5"/>
      <c r="BB36" s="5"/>
      <c r="BC36" s="5"/>
    </row>
    <row r="37" spans="1:55" ht="12.75">
      <c r="A37" s="49" t="s">
        <v>176</v>
      </c>
      <c r="B37" s="63" t="s">
        <v>220</v>
      </c>
      <c r="C37" s="50">
        <v>1</v>
      </c>
      <c r="D37" s="50">
        <v>1</v>
      </c>
      <c r="E37" s="50">
        <v>1</v>
      </c>
      <c r="F37" s="50"/>
      <c r="G37" s="50"/>
      <c r="H37" s="50"/>
      <c r="I37" s="50"/>
      <c r="J37" s="50">
        <v>1</v>
      </c>
      <c r="K37" s="50">
        <v>1</v>
      </c>
      <c r="L37" s="50">
        <v>2</v>
      </c>
      <c r="M37" s="50">
        <v>2</v>
      </c>
      <c r="N37" s="51">
        <v>2</v>
      </c>
      <c r="O37" s="52">
        <v>1</v>
      </c>
      <c r="P37" s="52">
        <v>1</v>
      </c>
      <c r="Q37" s="52">
        <v>1</v>
      </c>
      <c r="R37" s="52">
        <v>1</v>
      </c>
      <c r="S37" s="50">
        <v>2</v>
      </c>
      <c r="T37" s="50">
        <v>2</v>
      </c>
      <c r="U37" s="52">
        <v>2</v>
      </c>
      <c r="V37" s="52">
        <v>3</v>
      </c>
      <c r="W37" s="52">
        <v>2</v>
      </c>
      <c r="X37" s="52"/>
      <c r="Y37" s="52">
        <v>1</v>
      </c>
      <c r="Z37" s="52">
        <v>1</v>
      </c>
      <c r="AA37" s="52">
        <v>1</v>
      </c>
      <c r="AB37" s="52">
        <v>1</v>
      </c>
      <c r="AC37" s="52">
        <v>1</v>
      </c>
      <c r="AD37" s="52">
        <v>1</v>
      </c>
      <c r="AE37" s="52">
        <v>1</v>
      </c>
      <c r="AF37" s="50">
        <v>1</v>
      </c>
      <c r="AG37" s="50">
        <v>1</v>
      </c>
      <c r="AH37" s="50">
        <v>1</v>
      </c>
      <c r="AI37" s="50">
        <v>1</v>
      </c>
      <c r="AJ37" s="50">
        <v>1</v>
      </c>
      <c r="AK37" s="50">
        <v>1</v>
      </c>
      <c r="AL37" s="50">
        <v>1</v>
      </c>
      <c r="AM37" s="50">
        <v>1</v>
      </c>
      <c r="AN37" s="50">
        <v>1</v>
      </c>
      <c r="AO37" s="50">
        <v>1</v>
      </c>
      <c r="AP37" s="50">
        <v>1</v>
      </c>
      <c r="AQ37" s="50">
        <v>3</v>
      </c>
      <c r="AR37" s="50">
        <v>2</v>
      </c>
      <c r="AS37" s="55">
        <v>1</v>
      </c>
      <c r="AT37" s="55">
        <v>1</v>
      </c>
      <c r="AU37" s="61"/>
      <c r="AV37" s="5"/>
      <c r="AW37" s="5"/>
      <c r="AX37" s="5"/>
      <c r="AY37" s="5"/>
      <c r="AZ37" s="5"/>
      <c r="BA37" s="5"/>
      <c r="BB37" s="5"/>
      <c r="BC37" s="5"/>
    </row>
    <row r="38" spans="1:55" ht="12.75">
      <c r="A38" s="49" t="s">
        <v>176</v>
      </c>
      <c r="B38" s="63" t="s">
        <v>221</v>
      </c>
      <c r="C38" s="50">
        <v>1</v>
      </c>
      <c r="D38" s="50">
        <v>1</v>
      </c>
      <c r="E38" s="50"/>
      <c r="F38" s="50"/>
      <c r="G38" s="50"/>
      <c r="H38" s="50"/>
      <c r="I38" s="50"/>
      <c r="J38" s="50">
        <v>1</v>
      </c>
      <c r="K38" s="50">
        <v>1</v>
      </c>
      <c r="L38" s="50">
        <v>2</v>
      </c>
      <c r="M38" s="50">
        <v>2</v>
      </c>
      <c r="N38" s="51">
        <v>2</v>
      </c>
      <c r="O38" s="50">
        <v>1</v>
      </c>
      <c r="P38" s="50">
        <v>2</v>
      </c>
      <c r="Q38" s="52">
        <v>1</v>
      </c>
      <c r="R38" s="52">
        <v>3</v>
      </c>
      <c r="S38" s="52"/>
      <c r="T38" s="52"/>
      <c r="U38" s="52">
        <v>3</v>
      </c>
      <c r="V38" s="52">
        <v>4</v>
      </c>
      <c r="W38" s="52">
        <v>1</v>
      </c>
      <c r="X38" s="52">
        <v>2</v>
      </c>
      <c r="Y38" s="52">
        <v>3</v>
      </c>
      <c r="Z38" s="52">
        <v>4</v>
      </c>
      <c r="AA38" s="52">
        <v>2</v>
      </c>
      <c r="AB38" s="52">
        <v>3</v>
      </c>
      <c r="AC38" s="52">
        <v>2</v>
      </c>
      <c r="AD38" s="52">
        <v>2</v>
      </c>
      <c r="AE38" s="52">
        <v>3</v>
      </c>
      <c r="AF38" s="52">
        <v>3</v>
      </c>
      <c r="AG38" s="52">
        <v>3</v>
      </c>
      <c r="AH38" s="52">
        <v>2</v>
      </c>
      <c r="AI38" s="52">
        <v>2</v>
      </c>
      <c r="AJ38" s="52"/>
      <c r="AK38" s="52">
        <v>2</v>
      </c>
      <c r="AL38" s="52">
        <v>2</v>
      </c>
      <c r="AM38" s="52">
        <v>1</v>
      </c>
      <c r="AN38" s="52">
        <v>2</v>
      </c>
      <c r="AO38" s="52"/>
      <c r="AP38" s="52">
        <v>2</v>
      </c>
      <c r="AQ38" s="52">
        <v>2</v>
      </c>
      <c r="AR38" s="52">
        <v>2</v>
      </c>
      <c r="AS38" s="57">
        <v>1</v>
      </c>
      <c r="AT38" s="57">
        <v>1</v>
      </c>
      <c r="AU38" s="61"/>
      <c r="AV38" s="5"/>
      <c r="AW38" s="5"/>
      <c r="AX38" s="5"/>
      <c r="AY38" s="5"/>
      <c r="AZ38" s="5"/>
      <c r="BA38" s="5"/>
      <c r="BB38" s="5"/>
      <c r="BC38" s="5"/>
    </row>
    <row r="39" spans="1:55" ht="12.75">
      <c r="A39" s="49" t="s">
        <v>176</v>
      </c>
      <c r="B39" s="63" t="s">
        <v>222</v>
      </c>
      <c r="C39" s="50">
        <v>1</v>
      </c>
      <c r="D39" s="50">
        <v>1</v>
      </c>
      <c r="E39" s="50">
        <v>1</v>
      </c>
      <c r="F39" s="50"/>
      <c r="G39" s="50"/>
      <c r="H39" s="50"/>
      <c r="I39" s="50"/>
      <c r="J39" s="50">
        <v>1</v>
      </c>
      <c r="K39" s="50">
        <v>1</v>
      </c>
      <c r="L39" s="50">
        <v>1</v>
      </c>
      <c r="M39" s="50">
        <v>1</v>
      </c>
      <c r="N39" s="51">
        <v>1</v>
      </c>
      <c r="O39" s="51">
        <v>1</v>
      </c>
      <c r="P39" s="51">
        <v>1</v>
      </c>
      <c r="Q39" s="52">
        <v>1</v>
      </c>
      <c r="R39" s="52">
        <v>1</v>
      </c>
      <c r="S39" s="50">
        <v>2</v>
      </c>
      <c r="T39" s="50">
        <v>1</v>
      </c>
      <c r="U39" s="52">
        <v>1</v>
      </c>
      <c r="V39" s="52"/>
      <c r="W39" s="52">
        <v>1</v>
      </c>
      <c r="X39" s="52">
        <v>1</v>
      </c>
      <c r="Y39" s="52">
        <v>1</v>
      </c>
      <c r="Z39" s="52">
        <v>1</v>
      </c>
      <c r="AA39" s="52">
        <v>1</v>
      </c>
      <c r="AB39" s="52">
        <v>1</v>
      </c>
      <c r="AC39" s="52">
        <v>1</v>
      </c>
      <c r="AD39" s="52">
        <v>1</v>
      </c>
      <c r="AE39" s="52">
        <v>1</v>
      </c>
      <c r="AF39" s="52">
        <v>1</v>
      </c>
      <c r="AG39" s="52">
        <v>1</v>
      </c>
      <c r="AH39" s="52">
        <v>1</v>
      </c>
      <c r="AI39" s="52">
        <v>1</v>
      </c>
      <c r="AJ39" s="52">
        <v>1</v>
      </c>
      <c r="AK39" s="52">
        <v>1</v>
      </c>
      <c r="AL39" s="52">
        <v>1</v>
      </c>
      <c r="AM39" s="52">
        <v>1</v>
      </c>
      <c r="AN39" s="52">
        <v>1</v>
      </c>
      <c r="AO39" s="52">
        <v>1</v>
      </c>
      <c r="AP39" s="52">
        <v>1</v>
      </c>
      <c r="AQ39" s="52">
        <v>3</v>
      </c>
      <c r="AR39" s="52">
        <v>1</v>
      </c>
      <c r="AS39" s="57">
        <v>1</v>
      </c>
      <c r="AT39" s="57">
        <v>4</v>
      </c>
      <c r="AU39" s="61"/>
      <c r="AV39" s="5"/>
      <c r="AW39" s="5"/>
      <c r="AX39" s="5"/>
      <c r="AY39" s="5"/>
      <c r="AZ39" s="5"/>
      <c r="BA39" s="5"/>
      <c r="BB39" s="5"/>
      <c r="BC39" s="5"/>
    </row>
    <row r="40" spans="1:55" ht="12.75">
      <c r="A40" s="49" t="s">
        <v>176</v>
      </c>
      <c r="B40" s="63" t="s">
        <v>223</v>
      </c>
      <c r="C40" s="50">
        <v>1</v>
      </c>
      <c r="D40" s="50">
        <v>1</v>
      </c>
      <c r="E40" s="50">
        <v>1</v>
      </c>
      <c r="F40" s="50"/>
      <c r="G40" s="50"/>
      <c r="H40" s="50"/>
      <c r="I40" s="50"/>
      <c r="J40" s="50">
        <v>1</v>
      </c>
      <c r="K40" s="50">
        <v>1</v>
      </c>
      <c r="L40" s="50">
        <v>2</v>
      </c>
      <c r="M40" s="50">
        <v>2</v>
      </c>
      <c r="N40" s="51">
        <v>2</v>
      </c>
      <c r="O40" s="51">
        <v>1</v>
      </c>
      <c r="P40" s="51">
        <v>1</v>
      </c>
      <c r="Q40" s="52">
        <v>1</v>
      </c>
      <c r="R40" s="52">
        <v>1</v>
      </c>
      <c r="S40" s="52">
        <v>2</v>
      </c>
      <c r="T40" s="52">
        <v>2</v>
      </c>
      <c r="U40" s="52">
        <v>1</v>
      </c>
      <c r="V40" s="52">
        <v>6</v>
      </c>
      <c r="W40" s="52">
        <v>1</v>
      </c>
      <c r="X40" s="52">
        <v>3</v>
      </c>
      <c r="Y40" s="52">
        <v>1</v>
      </c>
      <c r="Z40" s="52">
        <v>2</v>
      </c>
      <c r="AA40" s="52">
        <v>2</v>
      </c>
      <c r="AB40" s="52">
        <v>2</v>
      </c>
      <c r="AC40" s="52">
        <v>2</v>
      </c>
      <c r="AD40" s="52">
        <v>1</v>
      </c>
      <c r="AE40" s="52">
        <v>1</v>
      </c>
      <c r="AF40" s="52">
        <v>2</v>
      </c>
      <c r="AG40" s="52">
        <v>2</v>
      </c>
      <c r="AH40" s="52">
        <v>2</v>
      </c>
      <c r="AI40" s="52">
        <v>2</v>
      </c>
      <c r="AJ40" s="52">
        <v>1</v>
      </c>
      <c r="AK40" s="52">
        <v>1</v>
      </c>
      <c r="AL40" s="52">
        <v>1</v>
      </c>
      <c r="AM40" s="52">
        <v>1</v>
      </c>
      <c r="AN40" s="52">
        <v>1</v>
      </c>
      <c r="AO40" s="52">
        <v>2</v>
      </c>
      <c r="AP40" s="52">
        <v>2</v>
      </c>
      <c r="AQ40" s="52">
        <v>4</v>
      </c>
      <c r="AR40" s="52">
        <v>1</v>
      </c>
      <c r="AS40" s="57">
        <v>1</v>
      </c>
      <c r="AT40" s="57">
        <v>6</v>
      </c>
      <c r="AU40" s="61"/>
      <c r="AV40" s="5"/>
      <c r="AW40" s="5"/>
      <c r="AX40" s="5"/>
      <c r="AY40" s="5"/>
      <c r="AZ40" s="5"/>
      <c r="BA40" s="5"/>
      <c r="BB40" s="5"/>
      <c r="BC40" s="5"/>
    </row>
    <row r="41" spans="1:55" ht="12.75">
      <c r="A41" s="49" t="s">
        <v>176</v>
      </c>
      <c r="B41" s="63" t="s">
        <v>224</v>
      </c>
      <c r="C41" s="50">
        <v>2</v>
      </c>
      <c r="D41" s="50">
        <v>3</v>
      </c>
      <c r="E41" s="50">
        <v>5</v>
      </c>
      <c r="F41" s="50"/>
      <c r="G41" s="50"/>
      <c r="H41" s="50"/>
      <c r="I41" s="50"/>
      <c r="J41" s="50">
        <v>1</v>
      </c>
      <c r="K41" s="50">
        <v>1</v>
      </c>
      <c r="L41" s="50">
        <v>5</v>
      </c>
      <c r="M41" s="50">
        <v>1</v>
      </c>
      <c r="N41" s="51"/>
      <c r="O41" s="51"/>
      <c r="P41" s="51">
        <v>2</v>
      </c>
      <c r="Q41" s="52"/>
      <c r="R41" s="52">
        <v>1</v>
      </c>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7"/>
      <c r="AT41" s="57"/>
      <c r="AU41" s="61"/>
      <c r="AV41" s="5"/>
      <c r="AW41" s="5"/>
      <c r="AX41" s="5"/>
      <c r="AY41" s="5"/>
      <c r="AZ41" s="5"/>
      <c r="BA41" s="5"/>
      <c r="BB41" s="5"/>
      <c r="BC41" s="5"/>
    </row>
    <row r="42" spans="1:55" ht="12.75">
      <c r="A42" s="49" t="s">
        <v>176</v>
      </c>
      <c r="B42" s="63" t="s">
        <v>225</v>
      </c>
      <c r="C42" s="50">
        <v>1</v>
      </c>
      <c r="D42" s="50">
        <v>2</v>
      </c>
      <c r="E42" s="50">
        <v>3</v>
      </c>
      <c r="F42" s="50"/>
      <c r="G42" s="50"/>
      <c r="H42" s="50"/>
      <c r="I42" s="50"/>
      <c r="J42" s="50">
        <v>1</v>
      </c>
      <c r="K42" s="50">
        <v>1</v>
      </c>
      <c r="L42" s="50">
        <v>2</v>
      </c>
      <c r="M42" s="50">
        <v>2</v>
      </c>
      <c r="N42" s="51">
        <v>2</v>
      </c>
      <c r="O42" s="51">
        <v>3</v>
      </c>
      <c r="P42" s="51">
        <v>5</v>
      </c>
      <c r="Q42" s="52">
        <v>2</v>
      </c>
      <c r="R42" s="52">
        <v>3</v>
      </c>
      <c r="S42" s="52">
        <v>3</v>
      </c>
      <c r="T42" s="52">
        <v>5</v>
      </c>
      <c r="U42" s="52">
        <v>1</v>
      </c>
      <c r="V42" s="52">
        <v>5</v>
      </c>
      <c r="W42" s="52">
        <v>1</v>
      </c>
      <c r="X42" s="52">
        <v>1</v>
      </c>
      <c r="Y42" s="52">
        <v>2</v>
      </c>
      <c r="Z42" s="52">
        <v>2</v>
      </c>
      <c r="AA42" s="52">
        <v>2</v>
      </c>
      <c r="AB42" s="52">
        <v>2</v>
      </c>
      <c r="AC42" s="52">
        <v>1</v>
      </c>
      <c r="AD42" s="52">
        <v>1</v>
      </c>
      <c r="AE42" s="52">
        <v>3</v>
      </c>
      <c r="AF42" s="52">
        <v>3</v>
      </c>
      <c r="AG42" s="52">
        <v>3</v>
      </c>
      <c r="AH42" s="52">
        <v>3</v>
      </c>
      <c r="AI42" s="52">
        <v>3</v>
      </c>
      <c r="AJ42" s="52">
        <v>2</v>
      </c>
      <c r="AK42" s="52">
        <v>1</v>
      </c>
      <c r="AL42" s="52">
        <v>1</v>
      </c>
      <c r="AM42" s="52">
        <v>1</v>
      </c>
      <c r="AN42" s="52">
        <v>1</v>
      </c>
      <c r="AO42" s="52">
        <v>1</v>
      </c>
      <c r="AP42" s="52">
        <v>2</v>
      </c>
      <c r="AQ42" s="52">
        <v>2</v>
      </c>
      <c r="AR42" s="52">
        <v>1</v>
      </c>
      <c r="AS42" s="57">
        <v>1</v>
      </c>
      <c r="AT42" s="57">
        <v>5</v>
      </c>
      <c r="AU42" s="61"/>
      <c r="AV42" s="5"/>
      <c r="AW42" s="5"/>
      <c r="AX42" s="5"/>
      <c r="AY42" s="5"/>
      <c r="AZ42" s="5"/>
      <c r="BA42" s="5"/>
      <c r="BB42" s="5"/>
      <c r="BC42" s="5"/>
    </row>
    <row r="43" spans="1:55" ht="12.75">
      <c r="A43" s="49" t="s">
        <v>176</v>
      </c>
      <c r="B43" s="63" t="s">
        <v>226</v>
      </c>
      <c r="C43" s="50">
        <v>1</v>
      </c>
      <c r="D43" s="50">
        <v>2</v>
      </c>
      <c r="E43" s="50">
        <v>3</v>
      </c>
      <c r="F43" s="50"/>
      <c r="G43" s="50"/>
      <c r="H43" s="50"/>
      <c r="I43" s="50"/>
      <c r="J43" s="50">
        <v>1</v>
      </c>
      <c r="K43" s="50">
        <v>1</v>
      </c>
      <c r="L43" s="50">
        <v>2</v>
      </c>
      <c r="M43" s="50">
        <v>2</v>
      </c>
      <c r="N43" s="51">
        <v>2</v>
      </c>
      <c r="O43" s="51">
        <v>3</v>
      </c>
      <c r="P43" s="51">
        <v>4</v>
      </c>
      <c r="Q43" s="52">
        <v>2</v>
      </c>
      <c r="R43" s="52">
        <v>3</v>
      </c>
      <c r="S43" s="52">
        <v>3</v>
      </c>
      <c r="T43" s="52">
        <v>5</v>
      </c>
      <c r="U43" s="52">
        <v>1</v>
      </c>
      <c r="V43" s="50">
        <v>5</v>
      </c>
      <c r="W43" s="52">
        <v>1</v>
      </c>
      <c r="X43" s="52">
        <v>1</v>
      </c>
      <c r="Y43" s="52">
        <v>2</v>
      </c>
      <c r="Z43" s="52">
        <v>2</v>
      </c>
      <c r="AA43" s="52">
        <v>2</v>
      </c>
      <c r="AB43" s="52">
        <v>2</v>
      </c>
      <c r="AC43" s="52">
        <v>1</v>
      </c>
      <c r="AD43" s="52">
        <v>1</v>
      </c>
      <c r="AE43" s="52">
        <v>3</v>
      </c>
      <c r="AF43" s="52">
        <v>3</v>
      </c>
      <c r="AG43" s="52">
        <v>3</v>
      </c>
      <c r="AH43" s="52">
        <v>3</v>
      </c>
      <c r="AI43" s="52">
        <v>3</v>
      </c>
      <c r="AJ43" s="52">
        <v>2</v>
      </c>
      <c r="AK43" s="52">
        <v>1</v>
      </c>
      <c r="AL43" s="52">
        <v>1</v>
      </c>
      <c r="AM43" s="52">
        <v>2</v>
      </c>
      <c r="AN43" s="52">
        <v>1</v>
      </c>
      <c r="AO43" s="52">
        <v>1</v>
      </c>
      <c r="AP43" s="52">
        <v>1</v>
      </c>
      <c r="AQ43" s="52">
        <v>3</v>
      </c>
      <c r="AR43" s="52">
        <v>1</v>
      </c>
      <c r="AS43" s="57">
        <v>1</v>
      </c>
      <c r="AT43" s="57">
        <v>4</v>
      </c>
      <c r="AU43" s="61"/>
      <c r="AV43" s="5"/>
      <c r="AW43" s="5"/>
      <c r="AX43" s="5"/>
      <c r="AY43" s="5"/>
      <c r="AZ43" s="5"/>
      <c r="BA43" s="5"/>
      <c r="BB43" s="5"/>
      <c r="BC43" s="5"/>
    </row>
    <row r="44" spans="1:55" ht="12.75">
      <c r="A44" s="49" t="s">
        <v>176</v>
      </c>
      <c r="B44" s="63" t="s">
        <v>227</v>
      </c>
      <c r="C44" s="50">
        <v>1</v>
      </c>
      <c r="D44" s="50">
        <v>2</v>
      </c>
      <c r="E44" s="50">
        <v>2</v>
      </c>
      <c r="F44" s="50"/>
      <c r="G44" s="50"/>
      <c r="H44" s="50"/>
      <c r="I44" s="50"/>
      <c r="J44" s="50">
        <v>2</v>
      </c>
      <c r="K44" s="50">
        <v>1</v>
      </c>
      <c r="L44" s="50">
        <v>3</v>
      </c>
      <c r="M44" s="50">
        <v>2</v>
      </c>
      <c r="N44" s="51">
        <v>2</v>
      </c>
      <c r="O44" s="51">
        <v>3</v>
      </c>
      <c r="P44" s="51">
        <v>4</v>
      </c>
      <c r="Q44" s="52">
        <v>3</v>
      </c>
      <c r="R44" s="52">
        <v>4</v>
      </c>
      <c r="S44" s="52">
        <v>2</v>
      </c>
      <c r="T44" s="52">
        <v>1</v>
      </c>
      <c r="U44" s="52">
        <v>2</v>
      </c>
      <c r="V44" s="52">
        <v>4</v>
      </c>
      <c r="W44" s="52">
        <v>2</v>
      </c>
      <c r="X44" s="52"/>
      <c r="Y44" s="52">
        <v>2</v>
      </c>
      <c r="Z44" s="52">
        <v>2</v>
      </c>
      <c r="AA44" s="52">
        <v>2</v>
      </c>
      <c r="AB44" s="52">
        <v>2</v>
      </c>
      <c r="AC44" s="52">
        <v>2</v>
      </c>
      <c r="AD44" s="52">
        <v>1</v>
      </c>
      <c r="AE44" s="52"/>
      <c r="AF44" s="52"/>
      <c r="AG44" s="52"/>
      <c r="AH44" s="52"/>
      <c r="AI44" s="52"/>
      <c r="AJ44" s="52"/>
      <c r="AK44" s="52">
        <v>1</v>
      </c>
      <c r="AL44" s="52">
        <v>1</v>
      </c>
      <c r="AM44" s="52">
        <v>1</v>
      </c>
      <c r="AN44" s="52">
        <v>2</v>
      </c>
      <c r="AO44" s="52">
        <v>1</v>
      </c>
      <c r="AP44" s="52">
        <v>2</v>
      </c>
      <c r="AQ44" s="52">
        <v>2</v>
      </c>
      <c r="AR44" s="52">
        <v>1</v>
      </c>
      <c r="AS44" s="57">
        <v>2</v>
      </c>
      <c r="AT44" s="57">
        <v>1</v>
      </c>
      <c r="AU44" s="61"/>
      <c r="AV44" s="5"/>
      <c r="AW44" s="5"/>
      <c r="AX44" s="5"/>
      <c r="AY44" s="5"/>
      <c r="AZ44" s="5"/>
      <c r="BA44" s="5"/>
      <c r="BB44" s="5"/>
      <c r="BC44" s="5"/>
    </row>
    <row r="45" spans="1:55" ht="12.75">
      <c r="A45" s="49" t="s">
        <v>176</v>
      </c>
      <c r="B45" s="63" t="s">
        <v>228</v>
      </c>
      <c r="C45" s="50">
        <v>1</v>
      </c>
      <c r="D45" s="50">
        <v>2</v>
      </c>
      <c r="E45" s="50">
        <v>2</v>
      </c>
      <c r="F45" s="50"/>
      <c r="G45" s="50"/>
      <c r="H45" s="50"/>
      <c r="I45" s="50"/>
      <c r="J45" s="50">
        <v>1</v>
      </c>
      <c r="K45" s="50">
        <v>2</v>
      </c>
      <c r="L45" s="50">
        <v>2</v>
      </c>
      <c r="M45" s="50">
        <v>2</v>
      </c>
      <c r="N45" s="51">
        <v>2</v>
      </c>
      <c r="O45" s="51">
        <v>3</v>
      </c>
      <c r="P45" s="51">
        <v>3</v>
      </c>
      <c r="Q45" s="52">
        <v>2</v>
      </c>
      <c r="R45" s="52">
        <v>3</v>
      </c>
      <c r="S45" s="52">
        <v>2</v>
      </c>
      <c r="T45" s="52">
        <v>4</v>
      </c>
      <c r="U45" s="52">
        <v>1</v>
      </c>
      <c r="V45" s="52"/>
      <c r="W45" s="52">
        <v>2</v>
      </c>
      <c r="X45" s="52"/>
      <c r="Y45" s="52">
        <v>3</v>
      </c>
      <c r="Z45" s="52">
        <v>3</v>
      </c>
      <c r="AA45" s="52">
        <v>3</v>
      </c>
      <c r="AB45" s="52">
        <v>4</v>
      </c>
      <c r="AC45" s="52">
        <v>2</v>
      </c>
      <c r="AD45" s="52">
        <v>2</v>
      </c>
      <c r="AE45" s="52"/>
      <c r="AF45" s="52"/>
      <c r="AG45" s="52"/>
      <c r="AH45" s="52"/>
      <c r="AI45" s="52"/>
      <c r="AJ45" s="52"/>
      <c r="AK45" s="52"/>
      <c r="AL45" s="52"/>
      <c r="AM45" s="52"/>
      <c r="AN45" s="52"/>
      <c r="AO45" s="52"/>
      <c r="AP45" s="52">
        <v>1</v>
      </c>
      <c r="AQ45" s="52">
        <v>3</v>
      </c>
      <c r="AR45" s="52">
        <v>1</v>
      </c>
      <c r="AS45" s="57">
        <v>2</v>
      </c>
      <c r="AT45" s="57">
        <v>1</v>
      </c>
      <c r="AU45" s="61"/>
      <c r="AV45" s="5"/>
      <c r="AW45" s="5"/>
      <c r="AX45" s="5"/>
      <c r="AY45" s="5"/>
      <c r="AZ45" s="5"/>
      <c r="BA45" s="5"/>
      <c r="BB45" s="5"/>
      <c r="BC45" s="5"/>
    </row>
    <row r="46" spans="1:55" ht="12.75">
      <c r="A46" s="49" t="s">
        <v>176</v>
      </c>
      <c r="B46" s="63" t="s">
        <v>229</v>
      </c>
      <c r="C46" s="50">
        <v>1</v>
      </c>
      <c r="D46" s="50">
        <v>2</v>
      </c>
      <c r="E46" s="50">
        <v>2</v>
      </c>
      <c r="F46" s="50"/>
      <c r="G46" s="50"/>
      <c r="H46" s="50"/>
      <c r="I46" s="50"/>
      <c r="J46" s="50">
        <v>1</v>
      </c>
      <c r="K46" s="50">
        <v>1</v>
      </c>
      <c r="L46" s="50">
        <v>3</v>
      </c>
      <c r="M46" s="50">
        <v>2</v>
      </c>
      <c r="N46" s="51">
        <v>2</v>
      </c>
      <c r="O46" s="51">
        <v>2</v>
      </c>
      <c r="P46" s="51">
        <v>3</v>
      </c>
      <c r="Q46" s="52">
        <v>1</v>
      </c>
      <c r="R46" s="52">
        <v>2</v>
      </c>
      <c r="S46" s="50">
        <v>2</v>
      </c>
      <c r="T46" s="50">
        <v>2</v>
      </c>
      <c r="U46" s="52">
        <v>1</v>
      </c>
      <c r="V46" s="52"/>
      <c r="W46" s="52">
        <v>1</v>
      </c>
      <c r="X46" s="52">
        <v>2</v>
      </c>
      <c r="Y46" s="52">
        <v>1</v>
      </c>
      <c r="Z46" s="52">
        <v>1</v>
      </c>
      <c r="AA46" s="52">
        <v>1</v>
      </c>
      <c r="AB46" s="52">
        <v>1</v>
      </c>
      <c r="AC46" s="52">
        <v>1</v>
      </c>
      <c r="AD46" s="52">
        <v>1</v>
      </c>
      <c r="AE46" s="52">
        <v>1</v>
      </c>
      <c r="AF46" s="52">
        <v>1</v>
      </c>
      <c r="AG46" s="52">
        <v>1</v>
      </c>
      <c r="AH46" s="52">
        <v>1</v>
      </c>
      <c r="AI46" s="52">
        <v>1</v>
      </c>
      <c r="AJ46" s="52">
        <v>4</v>
      </c>
      <c r="AK46" s="52">
        <v>1</v>
      </c>
      <c r="AL46" s="52">
        <v>1</v>
      </c>
      <c r="AM46" s="52">
        <v>1</v>
      </c>
      <c r="AN46" s="52">
        <v>2</v>
      </c>
      <c r="AO46" s="52">
        <v>2</v>
      </c>
      <c r="AP46" s="52">
        <v>2</v>
      </c>
      <c r="AQ46" s="52">
        <v>2</v>
      </c>
      <c r="AR46" s="52">
        <v>1</v>
      </c>
      <c r="AS46" s="57">
        <v>1</v>
      </c>
      <c r="AT46" s="57">
        <v>5</v>
      </c>
      <c r="AU46" s="61" t="s">
        <v>230</v>
      </c>
      <c r="AV46" s="5"/>
      <c r="AW46" s="5"/>
      <c r="AX46" s="5"/>
      <c r="AY46" s="5"/>
      <c r="AZ46" s="5"/>
      <c r="BA46" s="5"/>
      <c r="BB46" s="5"/>
      <c r="BC46" s="5"/>
    </row>
    <row r="47" spans="1:55" ht="12.75">
      <c r="A47" s="49" t="s">
        <v>176</v>
      </c>
      <c r="B47" s="63" t="s">
        <v>231</v>
      </c>
      <c r="C47" s="50">
        <v>1</v>
      </c>
      <c r="D47" s="50">
        <v>1</v>
      </c>
      <c r="E47" s="50">
        <v>3</v>
      </c>
      <c r="F47" s="50"/>
      <c r="G47" s="50"/>
      <c r="H47" s="50"/>
      <c r="I47" s="50"/>
      <c r="J47" s="50">
        <v>1</v>
      </c>
      <c r="K47" s="50">
        <v>1</v>
      </c>
      <c r="L47" s="50">
        <v>2</v>
      </c>
      <c r="M47" s="50">
        <v>2</v>
      </c>
      <c r="N47" s="51">
        <v>2</v>
      </c>
      <c r="O47" s="51">
        <v>1</v>
      </c>
      <c r="P47" s="51">
        <v>1</v>
      </c>
      <c r="Q47" s="52">
        <v>1</v>
      </c>
      <c r="R47" s="52">
        <v>1</v>
      </c>
      <c r="S47" s="52">
        <v>3</v>
      </c>
      <c r="T47" s="52">
        <v>1</v>
      </c>
      <c r="U47" s="52">
        <v>1</v>
      </c>
      <c r="V47" s="52"/>
      <c r="W47" s="52">
        <v>1</v>
      </c>
      <c r="X47" s="52">
        <v>2</v>
      </c>
      <c r="Y47" s="52">
        <v>1</v>
      </c>
      <c r="Z47" s="52">
        <v>1</v>
      </c>
      <c r="AA47" s="52">
        <v>1</v>
      </c>
      <c r="AB47" s="52">
        <v>1</v>
      </c>
      <c r="AC47" s="52">
        <v>1</v>
      </c>
      <c r="AD47" s="52">
        <v>1</v>
      </c>
      <c r="AE47" s="52">
        <v>1</v>
      </c>
      <c r="AF47" s="52">
        <v>1</v>
      </c>
      <c r="AG47" s="52">
        <v>1</v>
      </c>
      <c r="AH47" s="52">
        <v>1</v>
      </c>
      <c r="AI47" s="52">
        <v>1</v>
      </c>
      <c r="AJ47" s="52">
        <v>1</v>
      </c>
      <c r="AK47" s="52">
        <v>1</v>
      </c>
      <c r="AL47" s="52">
        <v>1</v>
      </c>
      <c r="AM47" s="52">
        <v>1</v>
      </c>
      <c r="AN47" s="52">
        <v>2</v>
      </c>
      <c r="AO47" s="52">
        <v>1</v>
      </c>
      <c r="AP47" s="52">
        <v>1</v>
      </c>
      <c r="AQ47" s="52">
        <v>3</v>
      </c>
      <c r="AR47" s="52"/>
      <c r="AS47" s="57">
        <v>3</v>
      </c>
      <c r="AT47" s="57">
        <v>1</v>
      </c>
      <c r="AU47" s="61"/>
      <c r="AV47" s="5"/>
      <c r="AW47" s="5"/>
      <c r="AX47" s="5"/>
      <c r="AY47" s="5"/>
      <c r="AZ47" s="5"/>
      <c r="BA47" s="5"/>
      <c r="BB47" s="5"/>
      <c r="BC47" s="5"/>
    </row>
    <row r="48" spans="1:55" ht="12.75">
      <c r="A48" s="49" t="s">
        <v>176</v>
      </c>
      <c r="B48" s="63" t="s">
        <v>232</v>
      </c>
      <c r="C48" s="50">
        <v>1</v>
      </c>
      <c r="D48" s="50">
        <v>2</v>
      </c>
      <c r="E48" s="50">
        <v>2</v>
      </c>
      <c r="F48" s="50"/>
      <c r="G48" s="50"/>
      <c r="H48" s="50"/>
      <c r="I48" s="50"/>
      <c r="J48" s="50">
        <v>1</v>
      </c>
      <c r="K48" s="50">
        <v>1</v>
      </c>
      <c r="L48" s="50">
        <v>2</v>
      </c>
      <c r="M48" s="50">
        <v>1</v>
      </c>
      <c r="N48" s="51">
        <v>1</v>
      </c>
      <c r="O48" s="51">
        <v>3</v>
      </c>
      <c r="P48" s="51">
        <v>4</v>
      </c>
      <c r="Q48" s="52">
        <v>2</v>
      </c>
      <c r="R48" s="52">
        <v>4</v>
      </c>
      <c r="S48" s="52">
        <v>1</v>
      </c>
      <c r="T48" s="52">
        <v>2</v>
      </c>
      <c r="U48" s="52">
        <v>1</v>
      </c>
      <c r="V48" s="52"/>
      <c r="W48" s="52">
        <v>1</v>
      </c>
      <c r="X48" s="52">
        <v>2</v>
      </c>
      <c r="Y48" s="52">
        <v>3</v>
      </c>
      <c r="Z48" s="52">
        <v>3</v>
      </c>
      <c r="AA48" s="52">
        <v>3</v>
      </c>
      <c r="AB48" s="52">
        <v>3</v>
      </c>
      <c r="AC48" s="52">
        <v>3</v>
      </c>
      <c r="AD48" s="52">
        <v>2</v>
      </c>
      <c r="AE48" s="52">
        <v>2</v>
      </c>
      <c r="AF48" s="52">
        <v>2</v>
      </c>
      <c r="AG48" s="52">
        <v>3</v>
      </c>
      <c r="AH48" s="52">
        <v>2</v>
      </c>
      <c r="AI48" s="50">
        <v>2</v>
      </c>
      <c r="AJ48" s="52">
        <v>2</v>
      </c>
      <c r="AK48" s="52">
        <v>2</v>
      </c>
      <c r="AL48" s="52">
        <v>4</v>
      </c>
      <c r="AM48" s="52">
        <v>4</v>
      </c>
      <c r="AN48" s="52">
        <v>4</v>
      </c>
      <c r="AO48" s="52">
        <v>2</v>
      </c>
      <c r="AP48" s="52">
        <v>2</v>
      </c>
      <c r="AQ48" s="52">
        <v>3</v>
      </c>
      <c r="AR48" s="52">
        <v>2</v>
      </c>
      <c r="AS48" s="57">
        <v>1</v>
      </c>
      <c r="AT48" s="57">
        <v>1</v>
      </c>
      <c r="AU48" s="61"/>
      <c r="AV48" s="5"/>
      <c r="AW48" s="5"/>
      <c r="AX48" s="5"/>
      <c r="AY48" s="5"/>
      <c r="AZ48" s="5"/>
      <c r="BA48" s="5"/>
      <c r="BB48" s="5"/>
      <c r="BC48" s="5"/>
    </row>
    <row r="49" spans="1:55" ht="12.75">
      <c r="A49" s="49"/>
      <c r="B49" s="63"/>
      <c r="C49" s="50"/>
      <c r="D49" s="50"/>
      <c r="E49" s="50"/>
      <c r="F49" s="50"/>
      <c r="G49" s="50"/>
      <c r="H49" s="50"/>
      <c r="I49" s="50"/>
      <c r="J49" s="50"/>
      <c r="K49" s="50"/>
      <c r="L49" s="50"/>
      <c r="M49" s="50"/>
      <c r="N49" s="51"/>
      <c r="O49" s="51"/>
      <c r="P49" s="51"/>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7"/>
      <c r="AT49" s="57"/>
      <c r="AU49" s="61"/>
      <c r="AV49" s="5"/>
      <c r="AW49" s="5"/>
      <c r="AX49" s="5"/>
      <c r="AY49" s="5"/>
      <c r="AZ49" s="5"/>
      <c r="BA49" s="5"/>
      <c r="BB49" s="5"/>
      <c r="BC49" s="5"/>
    </row>
    <row r="50" spans="1:55" ht="12.75">
      <c r="A50" s="49"/>
      <c r="B50" s="63"/>
      <c r="C50" s="50"/>
      <c r="D50" s="50"/>
      <c r="E50" s="50"/>
      <c r="F50" s="50"/>
      <c r="G50" s="50"/>
      <c r="H50" s="50"/>
      <c r="I50" s="50"/>
      <c r="J50" s="50"/>
      <c r="K50" s="50"/>
      <c r="L50" s="50"/>
      <c r="M50" s="50"/>
      <c r="N50" s="51"/>
      <c r="O50" s="51"/>
      <c r="P50" s="51"/>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7"/>
      <c r="AT50" s="57"/>
      <c r="AU50" s="61"/>
      <c r="AV50" s="5"/>
      <c r="AW50" s="5"/>
      <c r="AX50" s="5"/>
      <c r="AY50" s="5"/>
      <c r="AZ50" s="5"/>
      <c r="BA50" s="5"/>
      <c r="BB50" s="5"/>
      <c r="BC50" s="5"/>
    </row>
    <row r="51" spans="1:55" ht="12.75">
      <c r="A51" s="49"/>
      <c r="B51" s="63"/>
      <c r="C51" s="50"/>
      <c r="D51" s="50"/>
      <c r="E51" s="50"/>
      <c r="F51" s="50"/>
      <c r="G51" s="50"/>
      <c r="H51" s="50"/>
      <c r="I51" s="50"/>
      <c r="J51" s="50"/>
      <c r="K51" s="50"/>
      <c r="L51" s="50"/>
      <c r="M51" s="50"/>
      <c r="N51" s="51"/>
      <c r="O51" s="51"/>
      <c r="P51" s="51"/>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7"/>
      <c r="AT51" s="57"/>
      <c r="AU51" s="61"/>
      <c r="AV51" s="5"/>
      <c r="AW51" s="5"/>
      <c r="AX51" s="5"/>
      <c r="AY51" s="5"/>
      <c r="AZ51" s="5"/>
      <c r="BA51" s="5"/>
      <c r="BB51" s="5"/>
      <c r="BC51" s="5"/>
    </row>
    <row r="52" spans="1:55" ht="12.75">
      <c r="A52" s="49"/>
      <c r="B52" s="63"/>
      <c r="C52" s="50"/>
      <c r="D52" s="50"/>
      <c r="E52" s="50"/>
      <c r="F52" s="50"/>
      <c r="G52" s="50"/>
      <c r="H52" s="50"/>
      <c r="I52" s="50"/>
      <c r="J52" s="50"/>
      <c r="K52" s="50"/>
      <c r="L52" s="50"/>
      <c r="M52" s="50"/>
      <c r="N52" s="51"/>
      <c r="O52" s="51"/>
      <c r="P52" s="51"/>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7"/>
      <c r="AT52" s="57"/>
      <c r="AU52" s="61"/>
      <c r="AV52" s="5"/>
      <c r="AW52" s="5"/>
      <c r="AX52" s="5"/>
      <c r="AY52" s="5"/>
      <c r="AZ52" s="5"/>
      <c r="BA52" s="5"/>
      <c r="BB52" s="5"/>
      <c r="BC52" s="5"/>
    </row>
    <row r="53" spans="1:55" ht="12.75">
      <c r="A53" s="49"/>
      <c r="B53" s="63"/>
      <c r="C53" s="50"/>
      <c r="D53" s="50"/>
      <c r="E53" s="50"/>
      <c r="F53" s="50"/>
      <c r="G53" s="50"/>
      <c r="H53" s="50"/>
      <c r="I53" s="50"/>
      <c r="J53" s="50"/>
      <c r="K53" s="50"/>
      <c r="L53" s="50"/>
      <c r="M53" s="50"/>
      <c r="N53" s="50"/>
      <c r="O53" s="50"/>
      <c r="P53" s="50"/>
      <c r="Q53" s="50"/>
      <c r="R53" s="50"/>
      <c r="S53" s="50"/>
      <c r="T53" s="50"/>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7"/>
      <c r="AT53" s="57"/>
      <c r="AU53" s="61"/>
      <c r="AV53" s="5"/>
      <c r="AW53" s="5"/>
      <c r="AX53" s="5"/>
      <c r="AY53" s="5"/>
      <c r="AZ53" s="5"/>
      <c r="BA53" s="5"/>
      <c r="BB53" s="5"/>
      <c r="BC53" s="5"/>
    </row>
    <row r="54" spans="1:55" ht="12.75">
      <c r="A54" s="49"/>
      <c r="B54" s="63"/>
      <c r="C54" s="50"/>
      <c r="D54" s="50"/>
      <c r="E54" s="50"/>
      <c r="F54" s="50"/>
      <c r="G54" s="50"/>
      <c r="H54" s="50"/>
      <c r="I54" s="50"/>
      <c r="J54" s="50"/>
      <c r="K54" s="50"/>
      <c r="L54" s="50"/>
      <c r="M54" s="50"/>
      <c r="N54" s="50"/>
      <c r="O54" s="50"/>
      <c r="P54" s="50"/>
      <c r="Q54" s="50"/>
      <c r="R54" s="50"/>
      <c r="S54" s="50"/>
      <c r="T54" s="50"/>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7"/>
      <c r="AT54" s="57"/>
      <c r="AU54" s="61"/>
      <c r="AV54" s="5"/>
      <c r="AW54" s="5"/>
      <c r="AX54" s="5"/>
      <c r="AY54" s="5"/>
      <c r="AZ54" s="5"/>
      <c r="BA54" s="5"/>
      <c r="BB54" s="5"/>
      <c r="BC54" s="5"/>
    </row>
    <row r="55" spans="1:55" ht="12.75">
      <c r="A55" s="49"/>
      <c r="B55" s="63"/>
      <c r="C55" s="50"/>
      <c r="D55" s="50"/>
      <c r="E55" s="50"/>
      <c r="F55" s="50"/>
      <c r="G55" s="50"/>
      <c r="H55" s="50"/>
      <c r="I55" s="50"/>
      <c r="J55" s="50"/>
      <c r="K55" s="50"/>
      <c r="L55" s="50"/>
      <c r="M55" s="50"/>
      <c r="N55" s="50"/>
      <c r="O55" s="50"/>
      <c r="P55" s="50"/>
      <c r="Q55" s="50"/>
      <c r="R55" s="50"/>
      <c r="S55" s="50"/>
      <c r="T55" s="50"/>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7"/>
      <c r="AT55" s="57"/>
      <c r="AU55" s="61"/>
      <c r="AV55" s="5"/>
      <c r="AW55" s="5"/>
      <c r="AX55" s="5"/>
      <c r="AY55" s="5"/>
      <c r="AZ55" s="5"/>
      <c r="BA55" s="5"/>
      <c r="BB55" s="5"/>
      <c r="BC55" s="5"/>
    </row>
    <row r="56" spans="1:55" ht="12.75">
      <c r="A56" s="49"/>
      <c r="B56" s="63"/>
      <c r="C56" s="50"/>
      <c r="D56" s="50"/>
      <c r="E56" s="50"/>
      <c r="F56" s="50"/>
      <c r="G56" s="50"/>
      <c r="H56" s="50"/>
      <c r="I56" s="50"/>
      <c r="J56" s="50"/>
      <c r="K56" s="50"/>
      <c r="L56" s="50"/>
      <c r="M56" s="50"/>
      <c r="N56" s="50"/>
      <c r="O56" s="50"/>
      <c r="P56" s="50"/>
      <c r="Q56" s="50"/>
      <c r="R56" s="50"/>
      <c r="S56" s="50"/>
      <c r="T56" s="50"/>
      <c r="U56" s="52"/>
      <c r="V56" s="52"/>
      <c r="W56" s="52"/>
      <c r="X56" s="52"/>
      <c r="Y56" s="52"/>
      <c r="Z56" s="52"/>
      <c r="AA56" s="52"/>
      <c r="AB56" s="52"/>
      <c r="AC56" s="52"/>
      <c r="AD56" s="50"/>
      <c r="AE56" s="50"/>
      <c r="AF56" s="52"/>
      <c r="AG56" s="52"/>
      <c r="AH56" s="52"/>
      <c r="AI56" s="52"/>
      <c r="AJ56" s="52"/>
      <c r="AK56" s="52"/>
      <c r="AL56" s="52"/>
      <c r="AM56" s="52"/>
      <c r="AN56" s="52"/>
      <c r="AO56" s="52"/>
      <c r="AP56" s="52"/>
      <c r="AQ56" s="52"/>
      <c r="AR56" s="52"/>
      <c r="AS56" s="57"/>
      <c r="AT56" s="57"/>
      <c r="AU56" s="61"/>
      <c r="AV56" s="5"/>
      <c r="AW56" s="5"/>
      <c r="AX56" s="5"/>
      <c r="AY56" s="5"/>
      <c r="AZ56" s="5"/>
      <c r="BA56" s="5"/>
      <c r="BB56" s="5"/>
      <c r="BC56" s="5"/>
    </row>
    <row r="57" spans="1:55" ht="12.75">
      <c r="A57" s="49"/>
      <c r="B57" s="49"/>
      <c r="C57" s="50"/>
      <c r="D57" s="50"/>
      <c r="E57" s="50"/>
      <c r="F57" s="50"/>
      <c r="G57" s="50"/>
      <c r="H57" s="50"/>
      <c r="I57" s="50"/>
      <c r="J57" s="50"/>
      <c r="K57" s="50"/>
      <c r="L57" s="50"/>
      <c r="M57" s="50"/>
      <c r="N57" s="50"/>
      <c r="O57" s="50"/>
      <c r="P57" s="50"/>
      <c r="Q57" s="50"/>
      <c r="R57" s="50"/>
      <c r="S57" s="50"/>
      <c r="T57" s="50"/>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7"/>
      <c r="AT57" s="57"/>
      <c r="AU57" s="61"/>
      <c r="AV57" s="5"/>
      <c r="AW57" s="5"/>
      <c r="AX57" s="5"/>
      <c r="AY57" s="5"/>
      <c r="AZ57" s="5"/>
      <c r="BA57" s="5"/>
      <c r="BB57" s="5"/>
      <c r="BC57" s="5"/>
    </row>
    <row r="58" spans="1:55" ht="12.75">
      <c r="A58" s="49"/>
      <c r="B58" s="49"/>
      <c r="C58" s="50"/>
      <c r="D58" s="50"/>
      <c r="E58" s="50"/>
      <c r="F58" s="50"/>
      <c r="G58" s="50"/>
      <c r="H58" s="50"/>
      <c r="I58" s="50"/>
      <c r="J58" s="50"/>
      <c r="K58" s="50"/>
      <c r="L58" s="50"/>
      <c r="M58" s="50"/>
      <c r="N58" s="50"/>
      <c r="O58" s="50"/>
      <c r="P58" s="50"/>
      <c r="Q58" s="50"/>
      <c r="R58" s="50"/>
      <c r="S58" s="50"/>
      <c r="T58" s="50"/>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7"/>
      <c r="AT58" s="57"/>
      <c r="AU58" s="61"/>
      <c r="AV58" s="5"/>
      <c r="AW58" s="5"/>
      <c r="AX58" s="5"/>
      <c r="AY58" s="5"/>
      <c r="AZ58" s="5"/>
      <c r="BA58" s="5"/>
      <c r="BB58" s="5"/>
      <c r="BC58" s="5"/>
    </row>
    <row r="59" spans="1:55" ht="12.75">
      <c r="A59" s="49"/>
      <c r="B59" s="49"/>
      <c r="C59" s="50"/>
      <c r="D59" s="50"/>
      <c r="E59" s="50"/>
      <c r="F59" s="50"/>
      <c r="G59" s="50"/>
      <c r="H59" s="50"/>
      <c r="I59" s="50"/>
      <c r="J59" s="50"/>
      <c r="K59" s="50"/>
      <c r="L59" s="50"/>
      <c r="M59" s="50"/>
      <c r="N59" s="50"/>
      <c r="O59" s="50"/>
      <c r="P59" s="50"/>
      <c r="Q59" s="50"/>
      <c r="R59" s="50"/>
      <c r="S59" s="50"/>
      <c r="T59" s="50"/>
      <c r="U59" s="52"/>
      <c r="V59" s="52"/>
      <c r="W59" s="52"/>
      <c r="X59" s="52"/>
      <c r="Y59" s="52"/>
      <c r="Z59" s="52"/>
      <c r="AA59" s="52"/>
      <c r="AB59" s="52"/>
      <c r="AC59" s="52"/>
      <c r="AD59" s="52"/>
      <c r="AE59" s="52"/>
      <c r="AF59" s="50"/>
      <c r="AG59" s="50"/>
      <c r="AH59" s="50"/>
      <c r="AI59" s="50"/>
      <c r="AJ59" s="50"/>
      <c r="AK59" s="50"/>
      <c r="AL59" s="50"/>
      <c r="AM59" s="50"/>
      <c r="AN59" s="50"/>
      <c r="AO59" s="50"/>
      <c r="AP59" s="50"/>
      <c r="AQ59" s="50"/>
      <c r="AR59" s="50"/>
      <c r="AS59" s="55"/>
      <c r="AT59" s="55"/>
      <c r="AU59" s="61"/>
      <c r="AV59" s="5"/>
      <c r="AW59" s="5"/>
      <c r="AX59" s="5"/>
      <c r="AY59" s="5"/>
      <c r="AZ59" s="5"/>
      <c r="BA59" s="5"/>
      <c r="BB59" s="5"/>
      <c r="BC59" s="5"/>
    </row>
    <row r="60" spans="1:55" ht="12.75">
      <c r="A60" s="49"/>
      <c r="B60" s="49"/>
      <c r="C60" s="50"/>
      <c r="D60" s="50"/>
      <c r="E60" s="50"/>
      <c r="F60" s="50"/>
      <c r="G60" s="50"/>
      <c r="H60" s="50"/>
      <c r="I60" s="50"/>
      <c r="J60" s="50"/>
      <c r="K60" s="50"/>
      <c r="L60" s="50"/>
      <c r="M60" s="50"/>
      <c r="N60" s="50"/>
      <c r="O60" s="50"/>
      <c r="P60" s="50"/>
      <c r="Q60" s="50"/>
      <c r="R60" s="50"/>
      <c r="S60" s="50"/>
      <c r="T60" s="50"/>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7"/>
      <c r="AT60" s="57"/>
      <c r="AU60" s="61"/>
      <c r="AV60" s="5"/>
      <c r="AW60" s="5"/>
      <c r="AX60" s="5"/>
      <c r="AY60" s="5"/>
      <c r="AZ60" s="5"/>
      <c r="BA60" s="5"/>
      <c r="BB60" s="5"/>
      <c r="BC60" s="5"/>
    </row>
    <row r="61" spans="1:55" ht="12.75">
      <c r="A61" s="49"/>
      <c r="B61" s="49"/>
      <c r="C61" s="50"/>
      <c r="D61" s="50"/>
      <c r="E61" s="50"/>
      <c r="F61" s="50"/>
      <c r="G61" s="50"/>
      <c r="H61" s="50"/>
      <c r="I61" s="50"/>
      <c r="J61" s="50"/>
      <c r="K61" s="50"/>
      <c r="L61" s="50"/>
      <c r="M61" s="50"/>
      <c r="N61" s="50"/>
      <c r="O61" s="50"/>
      <c r="P61" s="50"/>
      <c r="Q61" s="50"/>
      <c r="R61" s="50"/>
      <c r="S61" s="50"/>
      <c r="T61" s="50"/>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7"/>
      <c r="AT61" s="57"/>
      <c r="AU61" s="61"/>
      <c r="AV61" s="5"/>
      <c r="AW61" s="5"/>
      <c r="AX61" s="5"/>
      <c r="AY61" s="5"/>
      <c r="AZ61" s="5"/>
      <c r="BA61" s="5"/>
      <c r="BB61" s="5"/>
      <c r="BC61" s="5"/>
    </row>
    <row r="62" spans="1:55" ht="12.75">
      <c r="A62" s="49"/>
      <c r="B62" s="49"/>
      <c r="C62" s="50"/>
      <c r="D62" s="50"/>
      <c r="E62" s="50"/>
      <c r="F62" s="50"/>
      <c r="G62" s="50"/>
      <c r="H62" s="50"/>
      <c r="I62" s="50"/>
      <c r="J62" s="50"/>
      <c r="K62" s="50"/>
      <c r="L62" s="50"/>
      <c r="M62" s="50"/>
      <c r="N62" s="50"/>
      <c r="O62" s="50"/>
      <c r="P62" s="50"/>
      <c r="Q62" s="50"/>
      <c r="R62" s="50"/>
      <c r="S62" s="50"/>
      <c r="T62" s="50"/>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7"/>
      <c r="AT62" s="57"/>
      <c r="AU62" s="61"/>
      <c r="AV62" s="5"/>
      <c r="AW62" s="5"/>
      <c r="AX62" s="5"/>
      <c r="AY62" s="5"/>
      <c r="AZ62" s="5"/>
      <c r="BA62" s="5"/>
      <c r="BB62" s="5"/>
      <c r="BC62" s="5"/>
    </row>
    <row r="63" spans="1:55" ht="12.75">
      <c r="A63" s="49"/>
      <c r="B63" s="49"/>
      <c r="C63" s="50"/>
      <c r="D63" s="50"/>
      <c r="E63" s="50"/>
      <c r="F63" s="50"/>
      <c r="G63" s="50"/>
      <c r="H63" s="50"/>
      <c r="I63" s="50"/>
      <c r="J63" s="50"/>
      <c r="K63" s="50"/>
      <c r="L63" s="50"/>
      <c r="M63" s="50"/>
      <c r="N63" s="50"/>
      <c r="O63" s="50"/>
      <c r="P63" s="50"/>
      <c r="Q63" s="50"/>
      <c r="R63" s="50"/>
      <c r="S63" s="50"/>
      <c r="T63" s="50"/>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7"/>
      <c r="AT63" s="57"/>
      <c r="AU63" s="61"/>
      <c r="AV63" s="5"/>
      <c r="AW63" s="5"/>
      <c r="AX63" s="5"/>
      <c r="AY63" s="5"/>
      <c r="AZ63" s="5"/>
      <c r="BA63" s="5"/>
      <c r="BB63" s="5"/>
      <c r="BC63" s="5"/>
    </row>
    <row r="64" spans="1:55" ht="12.75">
      <c r="A64" s="49"/>
      <c r="B64" s="49"/>
      <c r="C64" s="50"/>
      <c r="D64" s="50"/>
      <c r="E64" s="50"/>
      <c r="F64" s="50"/>
      <c r="G64" s="50"/>
      <c r="H64" s="50"/>
      <c r="I64" s="50"/>
      <c r="J64" s="50"/>
      <c r="K64" s="50"/>
      <c r="L64" s="50"/>
      <c r="M64" s="50"/>
      <c r="N64" s="50"/>
      <c r="O64" s="50"/>
      <c r="P64" s="50"/>
      <c r="Q64" s="50"/>
      <c r="R64" s="50"/>
      <c r="S64" s="50"/>
      <c r="T64" s="50"/>
      <c r="U64" s="52"/>
      <c r="V64" s="52"/>
      <c r="W64" s="50"/>
      <c r="X64" s="52"/>
      <c r="Y64" s="52"/>
      <c r="Z64" s="52"/>
      <c r="AA64" s="52"/>
      <c r="AB64" s="52"/>
      <c r="AC64" s="52"/>
      <c r="AD64" s="52"/>
      <c r="AE64" s="52"/>
      <c r="AF64" s="52"/>
      <c r="AG64" s="52"/>
      <c r="AH64" s="52"/>
      <c r="AI64" s="52"/>
      <c r="AJ64" s="52"/>
      <c r="AK64" s="52"/>
      <c r="AL64" s="52"/>
      <c r="AM64" s="52"/>
      <c r="AN64" s="52"/>
      <c r="AO64" s="52"/>
      <c r="AP64" s="52"/>
      <c r="AQ64" s="52"/>
      <c r="AR64" s="52"/>
      <c r="AS64" s="57"/>
      <c r="AT64" s="57"/>
      <c r="AU64" s="61"/>
      <c r="AV64" s="5"/>
      <c r="AW64" s="5"/>
      <c r="AX64" s="5"/>
      <c r="AY64" s="5"/>
      <c r="AZ64" s="5"/>
      <c r="BA64" s="5"/>
      <c r="BB64" s="5"/>
      <c r="BC64" s="5"/>
    </row>
    <row r="65" spans="1:55" ht="12.75">
      <c r="A65" s="49"/>
      <c r="B65" s="49"/>
      <c r="C65" s="50"/>
      <c r="D65" s="50"/>
      <c r="E65" s="50"/>
      <c r="F65" s="50"/>
      <c r="G65" s="50"/>
      <c r="H65" s="50"/>
      <c r="I65" s="50"/>
      <c r="J65" s="50"/>
      <c r="K65" s="50"/>
      <c r="L65" s="50"/>
      <c r="M65" s="50"/>
      <c r="N65" s="50"/>
      <c r="O65" s="50"/>
      <c r="P65" s="50"/>
      <c r="Q65" s="50"/>
      <c r="R65" s="50"/>
      <c r="S65" s="50"/>
      <c r="T65" s="50"/>
      <c r="U65" s="52"/>
      <c r="V65" s="52"/>
      <c r="W65" s="52"/>
      <c r="X65" s="52"/>
      <c r="Y65" s="52"/>
      <c r="Z65" s="52"/>
      <c r="AA65" s="52"/>
      <c r="AB65" s="52"/>
      <c r="AC65" s="52"/>
      <c r="AD65" s="52"/>
      <c r="AE65" s="52"/>
      <c r="AF65" s="50"/>
      <c r="AG65" s="50"/>
      <c r="AH65" s="50"/>
      <c r="AI65" s="50"/>
      <c r="AJ65" s="50"/>
      <c r="AK65" s="50"/>
      <c r="AL65" s="50"/>
      <c r="AM65" s="50"/>
      <c r="AN65" s="50"/>
      <c r="AO65" s="50"/>
      <c r="AP65" s="50"/>
      <c r="AQ65" s="50"/>
      <c r="AR65" s="50"/>
      <c r="AS65" s="55"/>
      <c r="AT65" s="55"/>
      <c r="AU65" s="61"/>
      <c r="AV65" s="5"/>
      <c r="AW65" s="5"/>
      <c r="AX65" s="5"/>
      <c r="AY65" s="5"/>
      <c r="AZ65" s="5"/>
      <c r="BA65" s="5"/>
      <c r="BB65" s="5"/>
      <c r="BC65" s="5"/>
    </row>
    <row r="66" spans="1:55" ht="12.75">
      <c r="A66" s="49"/>
      <c r="B66" s="49"/>
      <c r="C66" s="50"/>
      <c r="D66" s="50"/>
      <c r="E66" s="50"/>
      <c r="F66" s="50"/>
      <c r="G66" s="50"/>
      <c r="H66" s="50"/>
      <c r="I66" s="50"/>
      <c r="J66" s="50"/>
      <c r="K66" s="50"/>
      <c r="L66" s="50"/>
      <c r="M66" s="50"/>
      <c r="N66" s="50"/>
      <c r="O66" s="50"/>
      <c r="P66" s="50"/>
      <c r="Q66" s="50"/>
      <c r="R66" s="50"/>
      <c r="S66" s="50"/>
      <c r="T66" s="50"/>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7"/>
      <c r="AT66" s="57"/>
      <c r="AU66" s="61"/>
      <c r="AV66" s="5"/>
      <c r="AW66" s="5"/>
      <c r="AX66" s="5"/>
      <c r="AY66" s="5"/>
      <c r="AZ66" s="5"/>
      <c r="BA66" s="5"/>
      <c r="BB66" s="5"/>
      <c r="BC66" s="5"/>
    </row>
    <row r="67" spans="1:55" ht="12.75">
      <c r="A67" s="49"/>
      <c r="B67" s="49"/>
      <c r="C67" s="50"/>
      <c r="D67" s="50"/>
      <c r="E67" s="50"/>
      <c r="F67" s="50"/>
      <c r="G67" s="50"/>
      <c r="H67" s="50"/>
      <c r="I67" s="50"/>
      <c r="J67" s="50"/>
      <c r="K67" s="50"/>
      <c r="L67" s="50"/>
      <c r="M67" s="50"/>
      <c r="N67" s="50"/>
      <c r="O67" s="50"/>
      <c r="P67" s="50"/>
      <c r="Q67" s="50"/>
      <c r="R67" s="50"/>
      <c r="S67" s="50"/>
      <c r="T67" s="50"/>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7"/>
      <c r="AT67" s="57"/>
      <c r="AU67" s="61"/>
      <c r="AV67" s="5"/>
      <c r="AW67" s="5"/>
      <c r="AX67" s="5"/>
      <c r="AY67" s="5"/>
      <c r="AZ67" s="5"/>
      <c r="BA67" s="5"/>
      <c r="BB67" s="5"/>
      <c r="BC67" s="5"/>
    </row>
    <row r="68" spans="1:55" ht="12.75">
      <c r="A68" s="49"/>
      <c r="B68" s="49"/>
      <c r="C68" s="50"/>
      <c r="D68" s="50"/>
      <c r="E68" s="50"/>
      <c r="F68" s="50"/>
      <c r="G68" s="50"/>
      <c r="H68" s="50"/>
      <c r="I68" s="50"/>
      <c r="J68" s="50"/>
      <c r="K68" s="50"/>
      <c r="L68" s="50"/>
      <c r="M68" s="50"/>
      <c r="N68" s="50"/>
      <c r="O68" s="50"/>
      <c r="P68" s="50"/>
      <c r="Q68" s="50"/>
      <c r="R68" s="50"/>
      <c r="S68" s="50"/>
      <c r="T68" s="50"/>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7"/>
      <c r="AT68" s="57"/>
      <c r="AU68" s="61"/>
      <c r="AV68" s="5"/>
      <c r="AW68" s="5"/>
      <c r="AX68" s="5"/>
      <c r="AY68" s="5"/>
      <c r="AZ68" s="5"/>
      <c r="BA68" s="5"/>
      <c r="BB68" s="5"/>
      <c r="BC68" s="5"/>
    </row>
    <row r="69" spans="1:55" ht="12.75">
      <c r="A69" s="49"/>
      <c r="B69" s="49"/>
      <c r="C69" s="50"/>
      <c r="D69" s="50"/>
      <c r="E69" s="50"/>
      <c r="F69" s="50"/>
      <c r="G69" s="50"/>
      <c r="H69" s="50"/>
      <c r="I69" s="50"/>
      <c r="J69" s="50"/>
      <c r="K69" s="50"/>
      <c r="L69" s="50"/>
      <c r="M69" s="50"/>
      <c r="N69" s="50"/>
      <c r="O69" s="50"/>
      <c r="P69" s="50"/>
      <c r="Q69" s="50"/>
      <c r="R69" s="50"/>
      <c r="S69" s="50"/>
      <c r="T69" s="50"/>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7"/>
      <c r="AT69" s="57"/>
      <c r="AU69" s="61"/>
      <c r="AV69" s="5"/>
      <c r="AW69" s="5"/>
      <c r="AX69" s="5"/>
      <c r="AY69" s="5"/>
      <c r="AZ69" s="5"/>
      <c r="BA69" s="5"/>
      <c r="BB69" s="5"/>
      <c r="BC69" s="5"/>
    </row>
    <row r="70" spans="1:55" ht="12.75">
      <c r="A70" s="49"/>
      <c r="B70" s="49"/>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5"/>
      <c r="AT70" s="55"/>
      <c r="AU70" s="61"/>
      <c r="AV70" s="5"/>
      <c r="AW70" s="5"/>
      <c r="AX70" s="5"/>
      <c r="AY70" s="5"/>
      <c r="AZ70" s="5"/>
      <c r="BA70" s="5"/>
      <c r="BB70" s="5"/>
      <c r="BC70" s="5"/>
    </row>
    <row r="71" spans="1:55" ht="12.75">
      <c r="A71" s="49"/>
      <c r="B71" s="49"/>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5"/>
      <c r="AT71" s="55"/>
      <c r="AU71" s="61"/>
      <c r="AV71" s="5"/>
      <c r="AW71" s="5"/>
      <c r="AX71" s="5"/>
      <c r="AY71" s="5"/>
      <c r="AZ71" s="5"/>
      <c r="BA71" s="5"/>
      <c r="BB71" s="5"/>
      <c r="BC71" s="5"/>
    </row>
    <row r="72" spans="1:55" ht="12.75">
      <c r="A72" s="49"/>
      <c r="B72" s="4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5"/>
      <c r="AT72" s="55"/>
      <c r="AU72" s="61"/>
      <c r="AV72" s="5"/>
      <c r="AW72" s="5"/>
      <c r="AX72" s="5"/>
      <c r="AY72" s="5"/>
      <c r="AZ72" s="5"/>
      <c r="BA72" s="5"/>
      <c r="BB72" s="5"/>
      <c r="BC72" s="5"/>
    </row>
    <row r="73" spans="1:55" ht="12.75">
      <c r="A73" s="49"/>
      <c r="B73" s="49"/>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5"/>
      <c r="AT73" s="55"/>
      <c r="AU73" s="61"/>
      <c r="AV73" s="5"/>
      <c r="AW73" s="5"/>
      <c r="AX73" s="5"/>
      <c r="AY73" s="5"/>
      <c r="AZ73" s="5"/>
      <c r="BA73" s="5"/>
      <c r="BB73" s="5"/>
      <c r="BC73" s="5"/>
    </row>
    <row r="74" spans="1:55" ht="12.75">
      <c r="A74" s="49"/>
      <c r="B74" s="49"/>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5"/>
      <c r="AT74" s="55"/>
      <c r="AU74" s="61"/>
      <c r="AV74" s="5"/>
      <c r="AW74" s="5"/>
      <c r="AX74" s="5"/>
      <c r="AY74" s="5"/>
      <c r="AZ74" s="5"/>
      <c r="BA74" s="5"/>
      <c r="BB74" s="5"/>
      <c r="BC74" s="5"/>
    </row>
    <row r="75" spans="1:55" ht="12.75">
      <c r="A75" s="49"/>
      <c r="B75" s="49"/>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5"/>
      <c r="AT75" s="55"/>
      <c r="AU75" s="61"/>
      <c r="AV75" s="5"/>
      <c r="AW75" s="5"/>
      <c r="AX75" s="5"/>
      <c r="AY75" s="5"/>
      <c r="AZ75" s="5"/>
      <c r="BA75" s="5"/>
      <c r="BB75" s="5"/>
      <c r="BC75" s="5"/>
    </row>
    <row r="76" spans="1:55" ht="12.75">
      <c r="A76" s="49"/>
      <c r="B76" s="49"/>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5"/>
      <c r="AT76" s="55"/>
      <c r="AU76" s="61"/>
      <c r="AV76" s="5"/>
      <c r="AW76" s="5"/>
      <c r="AX76" s="5"/>
      <c r="AY76" s="5"/>
      <c r="AZ76" s="5"/>
      <c r="BA76" s="5"/>
      <c r="BB76" s="5"/>
      <c r="BC76" s="5"/>
    </row>
    <row r="77" spans="1:55" ht="12.75">
      <c r="A77" s="49"/>
      <c r="B77" s="49"/>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5"/>
      <c r="AT77" s="55"/>
      <c r="AU77" s="61"/>
      <c r="AV77" s="5"/>
      <c r="AW77" s="5"/>
      <c r="AX77" s="5"/>
      <c r="AY77" s="5"/>
      <c r="AZ77" s="5"/>
      <c r="BA77" s="5"/>
      <c r="BB77" s="5"/>
      <c r="BC77" s="5"/>
    </row>
    <row r="78" spans="1:55" ht="12.75">
      <c r="A78" s="49"/>
      <c r="B78" s="49"/>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5"/>
      <c r="AT78" s="55"/>
      <c r="AU78" s="61"/>
      <c r="AV78" s="5"/>
      <c r="AW78" s="5"/>
      <c r="AX78" s="5"/>
      <c r="AY78" s="5"/>
      <c r="AZ78" s="5"/>
      <c r="BA78" s="5"/>
      <c r="BB78" s="5"/>
      <c r="BC78" s="5"/>
    </row>
    <row r="79" spans="1:55" ht="12.75">
      <c r="A79" s="49"/>
      <c r="B79" s="49"/>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5"/>
      <c r="AT79" s="55"/>
      <c r="AU79" s="61"/>
      <c r="AV79" s="5"/>
      <c r="AW79" s="5"/>
      <c r="AX79" s="5"/>
      <c r="AY79" s="5"/>
      <c r="AZ79" s="5"/>
      <c r="BA79" s="5"/>
      <c r="BB79" s="5"/>
      <c r="BC79" s="5"/>
    </row>
    <row r="80" spans="1:55" ht="12.75">
      <c r="A80" s="49"/>
      <c r="B80" s="49"/>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5"/>
      <c r="AT80" s="55"/>
      <c r="AU80" s="61"/>
      <c r="AV80" s="5"/>
      <c r="AW80" s="5"/>
      <c r="AX80" s="5"/>
      <c r="AY80" s="5"/>
      <c r="AZ80" s="5"/>
      <c r="BA80" s="5"/>
      <c r="BB80" s="5"/>
      <c r="BC80" s="5"/>
    </row>
    <row r="81" spans="1:55" ht="12.75">
      <c r="A81" s="49"/>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5"/>
      <c r="AT81" s="55"/>
      <c r="AU81" s="61"/>
      <c r="AV81" s="5"/>
      <c r="AW81" s="5"/>
      <c r="AX81" s="5"/>
      <c r="AY81" s="5"/>
      <c r="AZ81" s="5"/>
      <c r="BA81" s="5"/>
      <c r="BB81" s="5"/>
      <c r="BC81" s="5"/>
    </row>
    <row r="82" spans="1:55" ht="12.75">
      <c r="A82" s="49"/>
      <c r="B82" s="49"/>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5"/>
      <c r="AT82" s="55"/>
      <c r="AU82" s="61"/>
      <c r="AV82" s="5"/>
      <c r="AW82" s="5"/>
      <c r="AX82" s="5"/>
      <c r="AY82" s="5"/>
      <c r="AZ82" s="5"/>
      <c r="BA82" s="5"/>
      <c r="BB82" s="5"/>
      <c r="BC82" s="5"/>
    </row>
    <row r="83" spans="1:55" ht="12.75">
      <c r="A83" s="49"/>
      <c r="B83" s="49"/>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5"/>
      <c r="AT83" s="55"/>
      <c r="AU83" s="61"/>
      <c r="AV83" s="5"/>
      <c r="AW83" s="5"/>
      <c r="AX83" s="5"/>
      <c r="AY83" s="5"/>
      <c r="AZ83" s="5"/>
      <c r="BA83" s="5"/>
      <c r="BB83" s="5"/>
      <c r="BC83" s="5"/>
    </row>
    <row r="84" spans="1:55" ht="12.75">
      <c r="A84" s="49"/>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5"/>
      <c r="AT84" s="55"/>
      <c r="AU84" s="61"/>
      <c r="AV84" s="5"/>
      <c r="AW84" s="5"/>
      <c r="AX84" s="5"/>
      <c r="AY84" s="5"/>
      <c r="AZ84" s="5"/>
      <c r="BA84" s="5"/>
      <c r="BB84" s="5"/>
      <c r="BC84" s="5"/>
    </row>
    <row r="85" spans="1:55" ht="12.75">
      <c r="A85" s="49"/>
      <c r="B85" s="49"/>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5"/>
      <c r="AT85" s="55"/>
      <c r="AU85" s="61"/>
      <c r="AV85" s="5"/>
      <c r="AW85" s="5"/>
      <c r="AX85" s="5"/>
      <c r="AY85" s="5"/>
      <c r="AZ85" s="5"/>
      <c r="BA85" s="5"/>
      <c r="BB85" s="5"/>
      <c r="BC85" s="5"/>
    </row>
    <row r="86" spans="1:55" ht="12.75">
      <c r="A86" s="49"/>
      <c r="B86" s="49"/>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5"/>
      <c r="AT86" s="55"/>
      <c r="AU86" s="61"/>
      <c r="AV86" s="5"/>
      <c r="AW86" s="5"/>
      <c r="AX86" s="5"/>
      <c r="AY86" s="5"/>
      <c r="AZ86" s="5"/>
      <c r="BA86" s="5"/>
      <c r="BB86" s="5"/>
      <c r="BC86" s="5"/>
    </row>
    <row r="87" spans="1:55" ht="12.75">
      <c r="A87" s="49"/>
      <c r="B87" s="49"/>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5"/>
      <c r="AT87" s="55"/>
      <c r="AU87" s="50"/>
      <c r="AV87" s="5"/>
      <c r="AW87" s="5"/>
      <c r="AX87" s="5"/>
      <c r="AY87" s="5"/>
      <c r="AZ87" s="5"/>
      <c r="BA87" s="5"/>
      <c r="BB87" s="5"/>
      <c r="BC87" s="5"/>
    </row>
    <row r="88" spans="1:55" ht="12.75">
      <c r="A88" s="49"/>
      <c r="B88" s="49"/>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5"/>
      <c r="AT88" s="55"/>
      <c r="AU88" s="50"/>
      <c r="AV88" s="5"/>
      <c r="AW88" s="5"/>
      <c r="AX88" s="5"/>
      <c r="AY88" s="5"/>
      <c r="AZ88" s="5"/>
      <c r="BA88" s="5"/>
      <c r="BB88" s="5"/>
      <c r="BC88" s="5"/>
    </row>
    <row r="89" spans="1:55" ht="12.75">
      <c r="A89" s="49"/>
      <c r="B89" s="49"/>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5"/>
      <c r="AT89" s="55"/>
      <c r="AU89" s="50"/>
      <c r="AV89" s="5"/>
      <c r="AW89" s="5"/>
      <c r="AX89" s="5"/>
      <c r="AY89" s="5"/>
      <c r="AZ89" s="5"/>
      <c r="BA89" s="5"/>
      <c r="BB89" s="5"/>
      <c r="BC89" s="5"/>
    </row>
    <row r="90" spans="1:55" ht="12.75">
      <c r="A90" s="49"/>
      <c r="B90" s="49"/>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5"/>
      <c r="AT90" s="55"/>
      <c r="AU90" s="50"/>
      <c r="AV90" s="5"/>
      <c r="AW90" s="5"/>
      <c r="AX90" s="5"/>
      <c r="AY90" s="5"/>
      <c r="AZ90" s="5"/>
      <c r="BA90" s="5"/>
      <c r="BB90" s="5"/>
      <c r="BC90" s="5"/>
    </row>
    <row r="91" spans="1:55" ht="12.75">
      <c r="A91" s="49"/>
      <c r="B91" s="49"/>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5"/>
      <c r="AT91" s="55"/>
      <c r="AU91" s="50"/>
      <c r="AV91" s="5"/>
      <c r="AW91" s="5"/>
      <c r="AX91" s="5"/>
      <c r="AY91" s="5"/>
      <c r="AZ91" s="5"/>
      <c r="BA91" s="5"/>
      <c r="BB91" s="5"/>
      <c r="BC91" s="5"/>
    </row>
    <row r="92" spans="1:55" ht="12.75">
      <c r="A92" s="49"/>
      <c r="B92" s="49"/>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5"/>
      <c r="AT92" s="55"/>
      <c r="AU92" s="50"/>
      <c r="AV92" s="5"/>
      <c r="AW92" s="5"/>
      <c r="AX92" s="5"/>
      <c r="AY92" s="5"/>
      <c r="AZ92" s="5"/>
      <c r="BA92" s="5"/>
      <c r="BB92" s="5"/>
      <c r="BC92" s="5"/>
    </row>
    <row r="93" spans="1:55" ht="12.75">
      <c r="A93" s="49"/>
      <c r="B93" s="49"/>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5"/>
      <c r="AT93" s="55"/>
      <c r="AU93" s="50"/>
      <c r="AV93" s="5"/>
      <c r="AW93" s="5"/>
      <c r="AX93" s="5"/>
      <c r="AY93" s="5"/>
      <c r="AZ93" s="5"/>
      <c r="BA93" s="5"/>
      <c r="BB93" s="5"/>
      <c r="BC93" s="5"/>
    </row>
    <row r="94" spans="1:55" ht="12.75">
      <c r="A94" s="49"/>
      <c r="B94" s="49"/>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5"/>
      <c r="AT94" s="55"/>
      <c r="AU94" s="50"/>
      <c r="AV94" s="5"/>
      <c r="AW94" s="5"/>
      <c r="AX94" s="5"/>
      <c r="AY94" s="5"/>
      <c r="AZ94" s="5"/>
      <c r="BA94" s="5"/>
      <c r="BB94" s="5"/>
      <c r="BC94" s="5"/>
    </row>
    <row r="95" spans="1:55" ht="12.75">
      <c r="A95" s="49"/>
      <c r="B95" s="49"/>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5"/>
      <c r="AT95" s="55"/>
      <c r="AU95" s="50"/>
      <c r="AV95" s="5"/>
      <c r="AW95" s="5"/>
      <c r="AX95" s="5"/>
      <c r="AY95" s="5"/>
      <c r="AZ95" s="5"/>
      <c r="BA95" s="5"/>
      <c r="BB95" s="5"/>
      <c r="BC95" s="5"/>
    </row>
    <row r="96" spans="1:55" ht="12.75">
      <c r="A96" s="49"/>
      <c r="B96" s="49"/>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5"/>
      <c r="AT96" s="55"/>
      <c r="AU96" s="50"/>
      <c r="AV96" s="5"/>
      <c r="AW96" s="5"/>
      <c r="AX96" s="5"/>
      <c r="AY96" s="5"/>
      <c r="AZ96" s="5"/>
      <c r="BA96" s="5"/>
      <c r="BB96" s="5"/>
      <c r="BC96" s="5"/>
    </row>
    <row r="97" spans="1:55" ht="12.75">
      <c r="A97" s="49"/>
      <c r="B97" s="49"/>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5"/>
      <c r="AT97" s="55"/>
      <c r="AU97" s="50"/>
      <c r="AV97" s="5"/>
      <c r="AW97" s="5"/>
      <c r="AX97" s="5"/>
      <c r="AY97" s="5"/>
      <c r="AZ97" s="5"/>
      <c r="BA97" s="5"/>
      <c r="BB97" s="5"/>
      <c r="BC97" s="5"/>
    </row>
    <row r="98" spans="1:55" ht="12.75">
      <c r="A98" s="49"/>
      <c r="B98" s="49"/>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5"/>
      <c r="AT98" s="55"/>
      <c r="AU98" s="50"/>
      <c r="AV98" s="5"/>
      <c r="AW98" s="5"/>
      <c r="AX98" s="5"/>
      <c r="AY98" s="5"/>
      <c r="AZ98" s="5"/>
      <c r="BA98" s="5"/>
      <c r="BB98" s="5"/>
      <c r="BC98" s="5"/>
    </row>
    <row r="99" spans="1:55" ht="12.75">
      <c r="A99" s="49"/>
      <c r="B99" s="49"/>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5"/>
      <c r="AT99" s="55"/>
      <c r="AU99" s="50"/>
      <c r="AV99" s="5"/>
      <c r="AW99" s="5"/>
      <c r="AX99" s="5"/>
      <c r="AY99" s="5"/>
      <c r="AZ99" s="5"/>
      <c r="BA99" s="5"/>
      <c r="BB99" s="5"/>
      <c r="BC99" s="5"/>
    </row>
    <row r="100" spans="1:55" ht="12.75">
      <c r="A100" s="49"/>
      <c r="B100" s="49"/>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5"/>
      <c r="AT100" s="55"/>
      <c r="AU100" s="50"/>
      <c r="AV100" s="5"/>
      <c r="AW100" s="5"/>
      <c r="AX100" s="5"/>
      <c r="AY100" s="5"/>
      <c r="AZ100" s="5"/>
      <c r="BA100" s="5"/>
      <c r="BB100" s="5"/>
      <c r="BC100" s="5"/>
    </row>
    <row r="101" spans="1:55" ht="12.75">
      <c r="A101" s="49"/>
      <c r="B101" s="49"/>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5"/>
      <c r="AT101" s="55"/>
      <c r="AU101" s="50"/>
      <c r="AV101" s="5"/>
      <c r="AW101" s="5"/>
      <c r="AX101" s="5"/>
      <c r="AY101" s="5"/>
      <c r="AZ101" s="5"/>
      <c r="BA101" s="5"/>
      <c r="BB101" s="5"/>
      <c r="BC101" s="5"/>
    </row>
    <row r="102" spans="1:55" ht="12.75">
      <c r="A102" s="49"/>
      <c r="B102" s="49"/>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5"/>
      <c r="AT102" s="55"/>
      <c r="AU102" s="50"/>
      <c r="AV102" s="5"/>
      <c r="AW102" s="5"/>
      <c r="AX102" s="5"/>
      <c r="AY102" s="5"/>
      <c r="AZ102" s="5"/>
      <c r="BA102" s="5"/>
      <c r="BB102" s="5"/>
      <c r="BC102" s="5"/>
    </row>
    <row r="103" spans="1:55" ht="12.75">
      <c r="A103" s="49"/>
      <c r="B103" s="49"/>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5"/>
      <c r="AT103" s="55"/>
      <c r="AU103" s="50"/>
      <c r="AV103" s="5"/>
      <c r="AW103" s="5"/>
      <c r="AX103" s="5"/>
      <c r="AY103" s="5"/>
      <c r="AZ103" s="5"/>
      <c r="BA103" s="5"/>
      <c r="BB103" s="5"/>
      <c r="BC103" s="5"/>
    </row>
    <row r="104" spans="1:55" ht="12.75">
      <c r="A104" s="49"/>
      <c r="B104" s="49"/>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5"/>
      <c r="AT104" s="55"/>
      <c r="AU104" s="50"/>
      <c r="AV104" s="5"/>
      <c r="AW104" s="5"/>
      <c r="AX104" s="5"/>
      <c r="AY104" s="5"/>
      <c r="AZ104" s="5"/>
      <c r="BA104" s="5"/>
      <c r="BB104" s="5"/>
      <c r="BC104" s="5"/>
    </row>
    <row r="105" spans="1:55" ht="12.75">
      <c r="A105" s="49"/>
      <c r="B105" s="49"/>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5"/>
      <c r="AT105" s="55"/>
      <c r="AU105" s="50"/>
      <c r="AV105" s="5"/>
      <c r="AW105" s="5"/>
      <c r="AX105" s="5"/>
      <c r="AY105" s="5"/>
      <c r="AZ105" s="5"/>
      <c r="BA105" s="5"/>
      <c r="BB105" s="5"/>
      <c r="BC105" s="5"/>
    </row>
    <row r="106" spans="1:55" ht="12.75">
      <c r="A106" s="49"/>
      <c r="B106" s="49"/>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5"/>
      <c r="AT106" s="55"/>
      <c r="AU106" s="50"/>
      <c r="AV106" s="5"/>
      <c r="AW106" s="5"/>
      <c r="AX106" s="5"/>
      <c r="AY106" s="5"/>
      <c r="AZ106" s="5"/>
      <c r="BA106" s="5"/>
      <c r="BB106" s="5"/>
      <c r="BC106" s="5"/>
    </row>
    <row r="107" spans="1:55" ht="12.75">
      <c r="A107" s="49"/>
      <c r="B107" s="49"/>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5"/>
      <c r="AT107" s="55"/>
      <c r="AU107" s="50"/>
      <c r="AV107" s="5"/>
      <c r="AW107" s="5"/>
      <c r="AX107" s="5"/>
      <c r="AY107" s="5"/>
      <c r="AZ107" s="5"/>
      <c r="BA107" s="5"/>
      <c r="BB107" s="5"/>
      <c r="BC107" s="5"/>
    </row>
    <row r="108" spans="1:55" ht="12.75">
      <c r="A108" s="49"/>
      <c r="B108" s="49"/>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5"/>
      <c r="AT108" s="55"/>
      <c r="AU108" s="50"/>
      <c r="AV108" s="5"/>
      <c r="AW108" s="5"/>
      <c r="AX108" s="5"/>
      <c r="AY108" s="5"/>
      <c r="AZ108" s="5"/>
      <c r="BA108" s="5"/>
      <c r="BB108" s="5"/>
      <c r="BC108" s="5"/>
    </row>
    <row r="109" spans="1:55" ht="12.75">
      <c r="A109" s="49"/>
      <c r="B109" s="49"/>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5"/>
      <c r="AT109" s="55"/>
      <c r="AU109" s="50"/>
      <c r="AV109" s="5"/>
      <c r="AW109" s="5"/>
      <c r="AX109" s="5"/>
      <c r="AY109" s="5"/>
      <c r="AZ109" s="5"/>
      <c r="BA109" s="5"/>
      <c r="BB109" s="5"/>
      <c r="BC109" s="5"/>
    </row>
    <row r="110" spans="1:55" ht="12.75">
      <c r="A110" s="49"/>
      <c r="B110" s="49"/>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5"/>
      <c r="AT110" s="55"/>
      <c r="AU110" s="50"/>
      <c r="AV110" s="5"/>
      <c r="AW110" s="5"/>
      <c r="AX110" s="5"/>
      <c r="AY110" s="5"/>
      <c r="AZ110" s="5"/>
      <c r="BA110" s="5"/>
      <c r="BB110" s="5"/>
      <c r="BC110" s="5"/>
    </row>
    <row r="111" spans="1:55" ht="12.75">
      <c r="A111" s="49"/>
      <c r="B111" s="49"/>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5"/>
      <c r="AT111" s="55"/>
      <c r="AU111" s="50"/>
      <c r="AV111" s="5"/>
      <c r="AW111" s="5"/>
      <c r="AX111" s="5"/>
      <c r="AY111" s="5"/>
      <c r="AZ111" s="5"/>
      <c r="BA111" s="5"/>
      <c r="BB111" s="5"/>
      <c r="BC111" s="5"/>
    </row>
    <row r="112" spans="1:55" ht="12.75">
      <c r="A112" s="49"/>
      <c r="B112" s="49"/>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5"/>
      <c r="AT112" s="55"/>
      <c r="AU112" s="50"/>
      <c r="AV112" s="5"/>
      <c r="AW112" s="5"/>
      <c r="AX112" s="5"/>
      <c r="AY112" s="5"/>
      <c r="AZ112" s="5"/>
      <c r="BA112" s="5"/>
      <c r="BB112" s="5"/>
      <c r="BC112" s="5"/>
    </row>
    <row r="113" spans="1:55" ht="12.75">
      <c r="A113" s="49"/>
      <c r="B113" s="49"/>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5"/>
      <c r="AT113" s="55"/>
      <c r="AU113" s="50"/>
      <c r="AV113" s="5"/>
      <c r="AW113" s="5"/>
      <c r="AX113" s="5"/>
      <c r="AY113" s="5"/>
      <c r="AZ113" s="5"/>
      <c r="BA113" s="5"/>
      <c r="BB113" s="5"/>
      <c r="BC113" s="5"/>
    </row>
    <row r="114" spans="1:55" ht="12.75">
      <c r="A114" s="49"/>
      <c r="B114" s="49"/>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5"/>
      <c r="AT114" s="55"/>
      <c r="AU114" s="50"/>
      <c r="AV114" s="5"/>
      <c r="AW114" s="5"/>
      <c r="AX114" s="5"/>
      <c r="AY114" s="5"/>
      <c r="AZ114" s="5"/>
      <c r="BA114" s="5"/>
      <c r="BB114" s="5"/>
      <c r="BC114" s="5"/>
    </row>
    <row r="115" spans="1:55" ht="12.75">
      <c r="A115" s="49"/>
      <c r="B115" s="49"/>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5"/>
      <c r="AT115" s="55"/>
      <c r="AU115" s="50"/>
      <c r="AV115" s="5"/>
      <c r="AW115" s="5"/>
      <c r="AX115" s="5"/>
      <c r="AY115" s="5"/>
      <c r="AZ115" s="5"/>
      <c r="BA115" s="5"/>
      <c r="BB115" s="5"/>
      <c r="BC115" s="5"/>
    </row>
    <row r="116" spans="1:55" ht="12.75">
      <c r="A116" s="49"/>
      <c r="B116" s="49"/>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5"/>
      <c r="AT116" s="55"/>
      <c r="AU116" s="50"/>
      <c r="AV116" s="5"/>
      <c r="AW116" s="5"/>
      <c r="AX116" s="5"/>
      <c r="AY116" s="5"/>
      <c r="AZ116" s="5"/>
      <c r="BA116" s="5"/>
      <c r="BB116" s="5"/>
      <c r="BC116" s="5"/>
    </row>
    <row r="117" spans="1:55" ht="12.75">
      <c r="A117" s="49"/>
      <c r="B117" s="49"/>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5"/>
      <c r="AT117" s="55"/>
      <c r="AU117" s="50"/>
      <c r="AV117" s="5"/>
      <c r="AW117" s="5"/>
      <c r="AX117" s="5"/>
      <c r="AY117" s="5"/>
      <c r="AZ117" s="5"/>
      <c r="BA117" s="5"/>
      <c r="BB117" s="5"/>
      <c r="BC117" s="5"/>
    </row>
    <row r="118" spans="1:55" ht="12.75">
      <c r="A118" s="49"/>
      <c r="B118" s="49"/>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5"/>
      <c r="AT118" s="55"/>
      <c r="AU118" s="50"/>
      <c r="AV118" s="5"/>
      <c r="AW118" s="5"/>
      <c r="AX118" s="5"/>
      <c r="AY118" s="5"/>
      <c r="AZ118" s="5"/>
      <c r="BA118" s="5"/>
      <c r="BB118" s="5"/>
      <c r="BC118" s="5"/>
    </row>
    <row r="119" spans="1:55" ht="12.75">
      <c r="A119" s="49"/>
      <c r="B119" s="49"/>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5"/>
      <c r="AT119" s="55"/>
      <c r="AU119" s="50"/>
      <c r="AV119" s="5"/>
      <c r="AW119" s="5"/>
      <c r="AX119" s="5"/>
      <c r="AY119" s="5"/>
      <c r="AZ119" s="5"/>
      <c r="BA119" s="5"/>
      <c r="BB119" s="5"/>
      <c r="BC119" s="5"/>
    </row>
    <row r="120" spans="1:55" ht="12.75">
      <c r="A120" s="49"/>
      <c r="B120" s="49"/>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5"/>
      <c r="AT120" s="55"/>
      <c r="AU120" s="50"/>
      <c r="AV120" s="5"/>
      <c r="AW120" s="5"/>
      <c r="AX120" s="5"/>
      <c r="AY120" s="5"/>
      <c r="AZ120" s="5"/>
      <c r="BA120" s="5"/>
      <c r="BB120" s="5"/>
      <c r="BC120" s="5"/>
    </row>
    <row r="121" spans="1:55" ht="12.75">
      <c r="A121" s="49"/>
      <c r="B121" s="49"/>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5"/>
      <c r="AT121" s="55"/>
      <c r="AU121" s="50"/>
      <c r="AV121" s="5"/>
      <c r="AW121" s="5"/>
      <c r="AX121" s="5"/>
      <c r="AY121" s="5"/>
      <c r="AZ121" s="5"/>
      <c r="BA121" s="5"/>
      <c r="BB121" s="5"/>
      <c r="BC121" s="5"/>
    </row>
    <row r="122" spans="1:55" ht="12.75">
      <c r="A122" s="49"/>
      <c r="B122" s="49"/>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5"/>
      <c r="AT122" s="55"/>
      <c r="AU122" s="50"/>
      <c r="AV122" s="5"/>
      <c r="AW122" s="5"/>
      <c r="AX122" s="5"/>
      <c r="AY122" s="5"/>
      <c r="AZ122" s="5"/>
      <c r="BA122" s="5"/>
      <c r="BB122" s="5"/>
      <c r="BC122" s="5"/>
    </row>
    <row r="123" spans="1:55" ht="12.75">
      <c r="A123" s="49"/>
      <c r="B123" s="49"/>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5"/>
      <c r="AT123" s="55"/>
      <c r="AU123" s="50"/>
      <c r="AV123" s="5"/>
      <c r="AW123" s="5"/>
      <c r="AX123" s="5"/>
      <c r="AY123" s="5"/>
      <c r="AZ123" s="5"/>
      <c r="BA123" s="5"/>
      <c r="BB123" s="5"/>
      <c r="BC123" s="5"/>
    </row>
    <row r="124" spans="1:55" ht="12.75">
      <c r="A124" s="49"/>
      <c r="B124" s="49"/>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5"/>
      <c r="AT124" s="55"/>
      <c r="AU124" s="50"/>
      <c r="AV124" s="5"/>
      <c r="AW124" s="5"/>
      <c r="AX124" s="5"/>
      <c r="AY124" s="5"/>
      <c r="AZ124" s="5"/>
      <c r="BA124" s="5"/>
      <c r="BB124" s="5"/>
      <c r="BC124" s="5"/>
    </row>
    <row r="125" spans="1:55" ht="12.75">
      <c r="A125" s="49"/>
      <c r="B125" s="49"/>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5"/>
      <c r="AT125" s="55"/>
      <c r="AU125" s="50"/>
      <c r="AV125" s="5"/>
      <c r="AW125" s="5"/>
      <c r="AX125" s="5"/>
      <c r="AY125" s="5"/>
      <c r="AZ125" s="5"/>
      <c r="BA125" s="5"/>
      <c r="BB125" s="5"/>
      <c r="BC125" s="5"/>
    </row>
    <row r="126" spans="1:55" ht="12.75">
      <c r="A126" s="49"/>
      <c r="B126" s="49"/>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5"/>
      <c r="AT126" s="55"/>
      <c r="AU126" s="50"/>
      <c r="AV126" s="5"/>
      <c r="AW126" s="5"/>
      <c r="AX126" s="5"/>
      <c r="AY126" s="5"/>
      <c r="AZ126" s="5"/>
      <c r="BA126" s="5"/>
      <c r="BB126" s="5"/>
      <c r="BC126" s="5"/>
    </row>
    <row r="127" spans="1:55" ht="12.75">
      <c r="A127" s="49"/>
      <c r="B127" s="49"/>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5"/>
      <c r="AT127" s="55"/>
      <c r="AU127" s="50"/>
      <c r="AV127" s="5"/>
      <c r="AW127" s="5"/>
      <c r="AX127" s="5"/>
      <c r="AY127" s="5"/>
      <c r="AZ127" s="5"/>
      <c r="BA127" s="5"/>
      <c r="BB127" s="5"/>
      <c r="BC127" s="5"/>
    </row>
    <row r="128" spans="1:55" ht="12.75">
      <c r="A128" s="49"/>
      <c r="B128" s="49"/>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5"/>
      <c r="AT128" s="55"/>
      <c r="AU128" s="50"/>
      <c r="AV128" s="5"/>
      <c r="AW128" s="5"/>
      <c r="AX128" s="5"/>
      <c r="AY128" s="5"/>
      <c r="AZ128" s="5"/>
      <c r="BA128" s="5"/>
      <c r="BB128" s="5"/>
      <c r="BC128" s="5"/>
    </row>
    <row r="129" spans="1:55" ht="12.75">
      <c r="A129" s="49"/>
      <c r="B129" s="49"/>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5"/>
      <c r="AT129" s="55"/>
      <c r="AU129" s="50"/>
      <c r="AV129" s="5"/>
      <c r="AW129" s="5"/>
      <c r="AX129" s="5"/>
      <c r="AY129" s="5"/>
      <c r="AZ129" s="5"/>
      <c r="BA129" s="5"/>
      <c r="BB129" s="5"/>
      <c r="BC129" s="5"/>
    </row>
    <row r="130" spans="1:55" ht="12.75">
      <c r="A130" s="49"/>
      <c r="B130" s="49"/>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5"/>
      <c r="AT130" s="55"/>
      <c r="AU130" s="50"/>
      <c r="AV130" s="5"/>
      <c r="AW130" s="5"/>
      <c r="AX130" s="5"/>
      <c r="AY130" s="5"/>
      <c r="AZ130" s="5"/>
      <c r="BA130" s="5"/>
      <c r="BB130" s="5"/>
      <c r="BC130" s="5"/>
    </row>
    <row r="131" spans="1:55" ht="12.75">
      <c r="A131" s="49"/>
      <c r="B131" s="49"/>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5"/>
      <c r="AT131" s="55"/>
      <c r="AU131" s="50"/>
      <c r="AV131" s="5"/>
      <c r="AW131" s="5"/>
      <c r="AX131" s="5"/>
      <c r="AY131" s="5"/>
      <c r="AZ131" s="5"/>
      <c r="BA131" s="5"/>
      <c r="BB131" s="5"/>
      <c r="BC131" s="5"/>
    </row>
    <row r="132" spans="1:55" ht="12.75">
      <c r="A132" s="49"/>
      <c r="B132" s="49"/>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5"/>
      <c r="AT132" s="55"/>
      <c r="AU132" s="50"/>
      <c r="AV132" s="5"/>
      <c r="AW132" s="5"/>
      <c r="AX132" s="5"/>
      <c r="AY132" s="5"/>
      <c r="AZ132" s="5"/>
      <c r="BA132" s="5"/>
      <c r="BB132" s="5"/>
      <c r="BC132" s="5"/>
    </row>
    <row r="133" spans="1:55" ht="12.75">
      <c r="A133" s="49"/>
      <c r="B133" s="49"/>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5"/>
      <c r="AT133" s="55"/>
      <c r="AU133" s="50"/>
      <c r="AV133" s="5"/>
      <c r="AW133" s="5"/>
      <c r="AX133" s="5"/>
      <c r="AY133" s="5"/>
      <c r="AZ133" s="5"/>
      <c r="BA133" s="5"/>
      <c r="BB133" s="5"/>
      <c r="BC133" s="5"/>
    </row>
    <row r="134" spans="1:55" ht="12.75">
      <c r="A134" s="49"/>
      <c r="B134" s="49"/>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5"/>
      <c r="AT134" s="55"/>
      <c r="AU134" s="50"/>
      <c r="AV134" s="5"/>
      <c r="AW134" s="5"/>
      <c r="AX134" s="5"/>
      <c r="AY134" s="5"/>
      <c r="AZ134" s="5"/>
      <c r="BA134" s="5"/>
      <c r="BB134" s="5"/>
      <c r="BC134" s="5"/>
    </row>
    <row r="135" spans="1:55" ht="12.75">
      <c r="A135" s="49"/>
      <c r="B135" s="49"/>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5"/>
      <c r="AT135" s="55"/>
      <c r="AU135" s="50"/>
      <c r="AV135" s="5"/>
      <c r="AW135" s="5"/>
      <c r="AX135" s="5"/>
      <c r="AY135" s="5"/>
      <c r="AZ135" s="5"/>
      <c r="BA135" s="5"/>
      <c r="BB135" s="5"/>
      <c r="BC135" s="5"/>
    </row>
    <row r="136" spans="1:55" ht="12.75">
      <c r="A136" s="49"/>
      <c r="B136" s="49"/>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5"/>
      <c r="AT136" s="55"/>
      <c r="AU136" s="50"/>
      <c r="AV136" s="5"/>
      <c r="AW136" s="5"/>
      <c r="AX136" s="5"/>
      <c r="AY136" s="5"/>
      <c r="AZ136" s="5"/>
      <c r="BA136" s="5"/>
      <c r="BB136" s="5"/>
      <c r="BC136" s="5"/>
    </row>
    <row r="137" spans="1:55" ht="12.75">
      <c r="A137" s="49"/>
      <c r="B137" s="49"/>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5"/>
      <c r="AT137" s="55"/>
      <c r="AU137" s="50"/>
      <c r="AV137" s="5"/>
      <c r="AW137" s="5"/>
      <c r="AX137" s="5"/>
      <c r="AY137" s="5"/>
      <c r="AZ137" s="5"/>
      <c r="BA137" s="5"/>
      <c r="BB137" s="5"/>
      <c r="BC137" s="5"/>
    </row>
    <row r="138" spans="1:55" ht="12.75">
      <c r="A138" s="49"/>
      <c r="B138" s="49"/>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5"/>
      <c r="AT138" s="55"/>
      <c r="AU138" s="50"/>
      <c r="AV138" s="5"/>
      <c r="AW138" s="5"/>
      <c r="AX138" s="5"/>
      <c r="AY138" s="5"/>
      <c r="AZ138" s="5"/>
      <c r="BA138" s="5"/>
      <c r="BB138" s="5"/>
      <c r="BC138" s="5"/>
    </row>
    <row r="139" spans="1:55" ht="12.75">
      <c r="A139" s="49"/>
      <c r="B139" s="49"/>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5"/>
      <c r="AT139" s="55"/>
      <c r="AU139" s="50"/>
      <c r="AV139" s="5"/>
      <c r="AW139" s="5"/>
      <c r="AX139" s="5"/>
      <c r="AY139" s="5"/>
      <c r="AZ139" s="5"/>
      <c r="BA139" s="5"/>
      <c r="BB139" s="5"/>
      <c r="BC139" s="5"/>
    </row>
    <row r="140" spans="1:55" ht="12.75">
      <c r="A140" s="49"/>
      <c r="B140" s="49"/>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5"/>
      <c r="AT140" s="55"/>
      <c r="AU140" s="50"/>
      <c r="AV140" s="5"/>
      <c r="AW140" s="5"/>
      <c r="AX140" s="5"/>
      <c r="AY140" s="5"/>
      <c r="AZ140" s="5"/>
      <c r="BA140" s="5"/>
      <c r="BB140" s="5"/>
      <c r="BC140" s="5"/>
    </row>
    <row r="141" spans="1:55" ht="12.75">
      <c r="A141" s="49"/>
      <c r="B141" s="49"/>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5"/>
      <c r="AT141" s="55"/>
      <c r="AU141" s="50"/>
      <c r="AV141" s="5"/>
      <c r="AW141" s="5"/>
      <c r="AX141" s="5"/>
      <c r="AY141" s="5"/>
      <c r="AZ141" s="5"/>
      <c r="BA141" s="5"/>
      <c r="BB141" s="5"/>
      <c r="BC141" s="5"/>
    </row>
    <row r="142" spans="1:55" ht="12.75">
      <c r="A142" s="49"/>
      <c r="B142" s="49"/>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5"/>
      <c r="AT142" s="55"/>
      <c r="AU142" s="50"/>
      <c r="AV142" s="5"/>
      <c r="AW142" s="5"/>
      <c r="AX142" s="5"/>
      <c r="AY142" s="5"/>
      <c r="AZ142" s="5"/>
      <c r="BA142" s="5"/>
      <c r="BB142" s="5"/>
      <c r="BC142" s="5"/>
    </row>
    <row r="143" spans="1:55" ht="12.75">
      <c r="A143" s="49"/>
      <c r="B143" s="49"/>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5"/>
      <c r="AT143" s="55"/>
      <c r="AU143" s="50"/>
      <c r="AV143" s="5"/>
      <c r="AW143" s="5"/>
      <c r="AX143" s="5"/>
      <c r="AY143" s="5"/>
      <c r="AZ143" s="5"/>
      <c r="BA143" s="5"/>
      <c r="BB143" s="5"/>
      <c r="BC143" s="5"/>
    </row>
    <row r="144" spans="1:55" ht="12.75">
      <c r="A144" s="49"/>
      <c r="B144" s="49"/>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5"/>
      <c r="AT144" s="55"/>
      <c r="AU144" s="50"/>
      <c r="AV144" s="5"/>
      <c r="AW144" s="5"/>
      <c r="AX144" s="5"/>
      <c r="AY144" s="5"/>
      <c r="AZ144" s="5"/>
      <c r="BA144" s="5"/>
      <c r="BB144" s="5"/>
      <c r="BC144" s="5"/>
    </row>
    <row r="145" spans="1:55" ht="12.75">
      <c r="A145" s="49"/>
      <c r="B145" s="49"/>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5"/>
      <c r="AT145" s="55"/>
      <c r="AU145" s="50"/>
      <c r="AV145" s="5"/>
      <c r="AW145" s="5"/>
      <c r="AX145" s="5"/>
      <c r="AY145" s="5"/>
      <c r="AZ145" s="5"/>
      <c r="BA145" s="5"/>
      <c r="BB145" s="5"/>
      <c r="BC145" s="5"/>
    </row>
    <row r="146" spans="1:55" ht="12.75">
      <c r="A146" s="49"/>
      <c r="B146" s="49"/>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5"/>
      <c r="AT146" s="55"/>
      <c r="AU146" s="50"/>
      <c r="AV146" s="5"/>
      <c r="AW146" s="5"/>
      <c r="AX146" s="5"/>
      <c r="AY146" s="5"/>
      <c r="AZ146" s="5"/>
      <c r="BA146" s="5"/>
      <c r="BB146" s="5"/>
      <c r="BC146" s="5"/>
    </row>
    <row r="147" spans="1:55" ht="12.75">
      <c r="A147" s="49"/>
      <c r="B147" s="49"/>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5"/>
      <c r="AT147" s="55"/>
      <c r="AU147" s="50"/>
      <c r="AV147" s="5"/>
      <c r="AW147" s="5"/>
      <c r="AX147" s="5"/>
      <c r="AY147" s="5"/>
      <c r="AZ147" s="5"/>
      <c r="BA147" s="5"/>
      <c r="BB147" s="5"/>
      <c r="BC147" s="5"/>
    </row>
    <row r="148" spans="1:55" ht="12.75">
      <c r="A148" s="49"/>
      <c r="B148" s="49"/>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5"/>
      <c r="AT148" s="55"/>
      <c r="AU148" s="50"/>
      <c r="AV148" s="5"/>
      <c r="AW148" s="5"/>
      <c r="AX148" s="5"/>
      <c r="AY148" s="5"/>
      <c r="AZ148" s="5"/>
      <c r="BA148" s="5"/>
      <c r="BB148" s="5"/>
      <c r="BC148" s="5"/>
    </row>
    <row r="149" spans="1:55" ht="12.75">
      <c r="A149" s="49"/>
      <c r="B149" s="49"/>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5"/>
      <c r="AT149" s="55"/>
      <c r="AU149" s="50"/>
      <c r="AV149" s="5"/>
      <c r="AW149" s="5"/>
      <c r="AX149" s="5"/>
      <c r="AY149" s="5"/>
      <c r="AZ149" s="5"/>
      <c r="BA149" s="5"/>
      <c r="BB149" s="5"/>
      <c r="BC149" s="5"/>
    </row>
    <row r="150" spans="1:55" ht="12.75">
      <c r="A150" s="49"/>
      <c r="B150" s="49"/>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5"/>
      <c r="AT150" s="55"/>
      <c r="AU150" s="50"/>
      <c r="AV150" s="5"/>
      <c r="AW150" s="5"/>
      <c r="AX150" s="5"/>
      <c r="AY150" s="5"/>
      <c r="AZ150" s="5"/>
      <c r="BA150" s="5"/>
      <c r="BB150" s="5"/>
      <c r="BC150" s="5"/>
    </row>
    <row r="151" spans="1:55" ht="12.75">
      <c r="A151" s="49"/>
      <c r="B151" s="49"/>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5"/>
      <c r="AT151" s="55"/>
      <c r="AU151" s="50"/>
      <c r="AV151" s="5"/>
      <c r="AW151" s="5"/>
      <c r="AX151" s="5"/>
      <c r="AY151" s="5"/>
      <c r="AZ151" s="5"/>
      <c r="BA151" s="5"/>
      <c r="BB151" s="5"/>
      <c r="BC151" s="5"/>
    </row>
    <row r="152" spans="1:55" ht="12.75">
      <c r="A152" s="49"/>
      <c r="B152" s="49"/>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5"/>
      <c r="AT152" s="55"/>
      <c r="AU152" s="50"/>
      <c r="AV152" s="5"/>
      <c r="AW152" s="5"/>
      <c r="AX152" s="5"/>
      <c r="AY152" s="5"/>
      <c r="AZ152" s="5"/>
      <c r="BA152" s="5"/>
      <c r="BB152" s="5"/>
      <c r="BC152" s="5"/>
    </row>
    <row r="153" spans="1:55" ht="12.75">
      <c r="A153" s="49"/>
      <c r="B153" s="49"/>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5"/>
      <c r="AT153" s="55"/>
      <c r="AU153" s="50"/>
      <c r="AV153" s="5"/>
      <c r="AW153" s="5"/>
      <c r="AX153" s="5"/>
      <c r="AY153" s="5"/>
      <c r="AZ153" s="5"/>
      <c r="BA153" s="5"/>
      <c r="BB153" s="5"/>
      <c r="BC153" s="5"/>
    </row>
    <row r="154" spans="1:55" ht="12.75">
      <c r="A154" s="49"/>
      <c r="B154" s="49"/>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5"/>
      <c r="AT154" s="55"/>
      <c r="AU154" s="50"/>
      <c r="AV154" s="5"/>
      <c r="AW154" s="5"/>
      <c r="AX154" s="5"/>
      <c r="AY154" s="5"/>
      <c r="AZ154" s="5"/>
      <c r="BA154" s="5"/>
      <c r="BB154" s="5"/>
      <c r="BC154" s="5"/>
    </row>
    <row r="155" spans="1:55" ht="12.75">
      <c r="A155" s="49"/>
      <c r="B155" s="49"/>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5"/>
      <c r="AT155" s="55"/>
      <c r="AU155" s="50"/>
      <c r="AV155" s="5"/>
      <c r="AW155" s="5"/>
      <c r="AX155" s="5"/>
      <c r="AY155" s="5"/>
      <c r="AZ155" s="5"/>
      <c r="BA155" s="5"/>
      <c r="BB155" s="5"/>
      <c r="BC155" s="5"/>
    </row>
    <row r="156" spans="1:55" ht="12.75">
      <c r="A156" s="49"/>
      <c r="B156" s="49"/>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5"/>
      <c r="AT156" s="55"/>
      <c r="AU156" s="50"/>
      <c r="AV156" s="5"/>
      <c r="AW156" s="5"/>
      <c r="AX156" s="5"/>
      <c r="AY156" s="5"/>
      <c r="AZ156" s="5"/>
      <c r="BA156" s="5"/>
      <c r="BB156" s="5"/>
      <c r="BC156" s="5"/>
    </row>
    <row r="157" spans="1:55" ht="12.75">
      <c r="A157" s="49"/>
      <c r="B157" s="49"/>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5"/>
      <c r="AT157" s="55"/>
      <c r="AU157" s="50"/>
      <c r="AV157" s="5"/>
      <c r="AW157" s="5"/>
      <c r="AX157" s="5"/>
      <c r="AY157" s="5"/>
      <c r="AZ157" s="5"/>
      <c r="BA157" s="5"/>
      <c r="BB157" s="5"/>
      <c r="BC157" s="5"/>
    </row>
    <row r="158" spans="1:55" ht="12.75">
      <c r="A158" s="49"/>
      <c r="B158" s="49"/>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5"/>
      <c r="AT158" s="55"/>
      <c r="AU158" s="50"/>
      <c r="AV158" s="5"/>
      <c r="AW158" s="5"/>
      <c r="AX158" s="5"/>
      <c r="AY158" s="5"/>
      <c r="AZ158" s="5"/>
      <c r="BA158" s="5"/>
      <c r="BB158" s="5"/>
      <c r="BC158" s="5"/>
    </row>
    <row r="159" spans="1:55" ht="12.75">
      <c r="A159" s="49"/>
      <c r="B159" s="49"/>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5"/>
      <c r="AT159" s="55"/>
      <c r="AU159" s="50"/>
      <c r="AV159" s="5"/>
      <c r="AW159" s="5"/>
      <c r="AX159" s="5"/>
      <c r="AY159" s="5"/>
      <c r="AZ159" s="5"/>
      <c r="BA159" s="5"/>
      <c r="BB159" s="5"/>
      <c r="BC159" s="5"/>
    </row>
    <row r="160" spans="1:55" ht="12.75">
      <c r="A160" s="49"/>
      <c r="B160" s="49"/>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5"/>
      <c r="AT160" s="55"/>
      <c r="AU160" s="50"/>
      <c r="AV160" s="5"/>
      <c r="AW160" s="5"/>
      <c r="AX160" s="5"/>
      <c r="AY160" s="5"/>
      <c r="AZ160" s="5"/>
      <c r="BA160" s="5"/>
      <c r="BB160" s="5"/>
      <c r="BC160" s="5"/>
    </row>
    <row r="161" spans="1:55" ht="12.75">
      <c r="A161" s="49"/>
      <c r="B161" s="49"/>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5"/>
      <c r="AT161" s="55"/>
      <c r="AU161" s="50"/>
      <c r="AV161" s="5"/>
      <c r="AW161" s="5"/>
      <c r="AX161" s="5"/>
      <c r="AY161" s="5"/>
      <c r="AZ161" s="5"/>
      <c r="BA161" s="5"/>
      <c r="BB161" s="5"/>
      <c r="BC161" s="5"/>
    </row>
    <row r="162" spans="1:55" ht="12.75">
      <c r="A162" s="49"/>
      <c r="B162" s="49"/>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5"/>
      <c r="AT162" s="55"/>
      <c r="AU162" s="50"/>
      <c r="AV162" s="5"/>
      <c r="AW162" s="5"/>
      <c r="AX162" s="5"/>
      <c r="AY162" s="5"/>
      <c r="AZ162" s="5"/>
      <c r="BA162" s="5"/>
      <c r="BB162" s="5"/>
      <c r="BC162" s="5"/>
    </row>
    <row r="163" spans="1:55" ht="12.75">
      <c r="A163" s="49"/>
      <c r="B163" s="49"/>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5"/>
      <c r="AT163" s="55"/>
      <c r="AU163" s="50"/>
      <c r="AV163" s="5"/>
      <c r="AW163" s="5"/>
      <c r="AX163" s="5"/>
      <c r="AY163" s="5"/>
      <c r="AZ163" s="5"/>
      <c r="BA163" s="5"/>
      <c r="BB163" s="5"/>
      <c r="BC163" s="5"/>
    </row>
    <row r="164" spans="1:55" ht="12.75">
      <c r="A164" s="49"/>
      <c r="B164" s="49"/>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5"/>
      <c r="AT164" s="55"/>
      <c r="AU164" s="50"/>
      <c r="AV164" s="5"/>
      <c r="AW164" s="5"/>
      <c r="AX164" s="5"/>
      <c r="AY164" s="5"/>
      <c r="AZ164" s="5"/>
      <c r="BA164" s="5"/>
      <c r="BB164" s="5"/>
      <c r="BC164" s="5"/>
    </row>
    <row r="165" spans="1:55" ht="12.75">
      <c r="A165" s="49"/>
      <c r="B165" s="49"/>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5"/>
      <c r="AT165" s="55"/>
      <c r="AU165" s="50"/>
      <c r="AV165" s="5"/>
      <c r="AW165" s="5"/>
      <c r="AX165" s="5"/>
      <c r="AY165" s="5"/>
      <c r="AZ165" s="5"/>
      <c r="BA165" s="5"/>
      <c r="BB165" s="5"/>
      <c r="BC165" s="5"/>
    </row>
    <row r="166" spans="1:55" ht="12.75">
      <c r="A166" s="49"/>
      <c r="B166" s="49"/>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5"/>
      <c r="AT166" s="55"/>
      <c r="AU166" s="50"/>
      <c r="AV166" s="5"/>
      <c r="AW166" s="5"/>
      <c r="AX166" s="5"/>
      <c r="AY166" s="5"/>
      <c r="AZ166" s="5"/>
      <c r="BA166" s="5"/>
      <c r="BB166" s="5"/>
      <c r="BC166" s="5"/>
    </row>
    <row r="167" spans="1:55" ht="12.75">
      <c r="A167" s="49"/>
      <c r="B167" s="49"/>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5"/>
      <c r="AT167" s="55"/>
      <c r="AU167" s="50"/>
      <c r="AV167" s="5"/>
      <c r="AW167" s="5"/>
      <c r="AX167" s="5"/>
      <c r="AY167" s="5"/>
      <c r="AZ167" s="5"/>
      <c r="BA167" s="5"/>
      <c r="BB167" s="5"/>
      <c r="BC167" s="5"/>
    </row>
    <row r="168" spans="1:55" ht="12.75">
      <c r="A168" s="49"/>
      <c r="B168" s="49"/>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5"/>
      <c r="AT168" s="55"/>
      <c r="AU168" s="50"/>
      <c r="AV168" s="5"/>
      <c r="AW168" s="5"/>
      <c r="AX168" s="5"/>
      <c r="AY168" s="5"/>
      <c r="AZ168" s="5"/>
      <c r="BA168" s="5"/>
      <c r="BB168" s="5"/>
      <c r="BC168" s="5"/>
    </row>
    <row r="169" spans="1:55" ht="12.75">
      <c r="A169" s="49"/>
      <c r="B169" s="49"/>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5"/>
      <c r="AT169" s="55"/>
      <c r="AU169" s="50"/>
      <c r="AV169" s="5"/>
      <c r="AW169" s="5"/>
      <c r="AX169" s="5"/>
      <c r="AY169" s="5"/>
      <c r="AZ169" s="5"/>
      <c r="BA169" s="5"/>
      <c r="BB169" s="5"/>
      <c r="BC169" s="5"/>
    </row>
    <row r="170" spans="1:55" ht="12.75">
      <c r="A170" s="49"/>
      <c r="B170" s="49"/>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5"/>
      <c r="AT170" s="55"/>
      <c r="AU170" s="50"/>
      <c r="AV170" s="5"/>
      <c r="AW170" s="5"/>
      <c r="AX170" s="5"/>
      <c r="AY170" s="5"/>
      <c r="AZ170" s="5"/>
      <c r="BA170" s="5"/>
      <c r="BB170" s="5"/>
      <c r="BC170" s="5"/>
    </row>
    <row r="171" spans="1:55" ht="12.75">
      <c r="A171" s="49"/>
      <c r="B171" s="49"/>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5"/>
      <c r="AT171" s="55"/>
      <c r="AU171" s="50"/>
      <c r="AV171" s="5"/>
      <c r="AW171" s="5"/>
      <c r="AX171" s="5"/>
      <c r="AY171" s="5"/>
      <c r="AZ171" s="5"/>
      <c r="BA171" s="5"/>
      <c r="BB171" s="5"/>
      <c r="BC171" s="5"/>
    </row>
    <row r="172" spans="1:55" ht="12.75">
      <c r="A172" s="49"/>
      <c r="B172" s="49"/>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5"/>
      <c r="AT172" s="55"/>
      <c r="AU172" s="50"/>
      <c r="AV172" s="5"/>
      <c r="AW172" s="5"/>
      <c r="AX172" s="5"/>
      <c r="AY172" s="5"/>
      <c r="AZ172" s="5"/>
      <c r="BA172" s="5"/>
      <c r="BB172" s="5"/>
      <c r="BC172" s="5"/>
    </row>
    <row r="173" spans="1:55" ht="12.75">
      <c r="A173" s="49"/>
      <c r="B173" s="49"/>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5"/>
      <c r="AT173" s="55"/>
      <c r="AU173" s="50"/>
      <c r="AV173" s="5"/>
      <c r="AW173" s="5"/>
      <c r="AX173" s="5"/>
      <c r="AY173" s="5"/>
      <c r="AZ173" s="5"/>
      <c r="BA173" s="5"/>
      <c r="BB173" s="5"/>
      <c r="BC173" s="5"/>
    </row>
    <row r="174" spans="1:55" ht="12.75">
      <c r="A174" s="49"/>
      <c r="B174" s="49"/>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5"/>
      <c r="AT174" s="55"/>
      <c r="AU174" s="50"/>
      <c r="AV174" s="5"/>
      <c r="AW174" s="5"/>
      <c r="AX174" s="5"/>
      <c r="AY174" s="5"/>
      <c r="AZ174" s="5"/>
      <c r="BA174" s="5"/>
      <c r="BB174" s="5"/>
      <c r="BC174" s="5"/>
    </row>
    <row r="175" spans="1:55" ht="12.75">
      <c r="A175" s="49"/>
      <c r="B175" s="49"/>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5"/>
      <c r="AT175" s="55"/>
      <c r="AU175" s="50"/>
      <c r="AV175" s="5"/>
      <c r="AW175" s="5"/>
      <c r="AX175" s="5"/>
      <c r="AY175" s="5"/>
      <c r="AZ175" s="5"/>
      <c r="BA175" s="5"/>
      <c r="BB175" s="5"/>
      <c r="BC175" s="5"/>
    </row>
    <row r="176" spans="1:55" ht="12.75">
      <c r="A176" s="49"/>
      <c r="B176" s="49"/>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5"/>
      <c r="AT176" s="55"/>
      <c r="AU176" s="50"/>
      <c r="AV176" s="5"/>
      <c r="AW176" s="5"/>
      <c r="AX176" s="5"/>
      <c r="AY176" s="5"/>
      <c r="AZ176" s="5"/>
      <c r="BA176" s="5"/>
      <c r="BB176" s="5"/>
      <c r="BC176" s="5"/>
    </row>
    <row r="177" spans="1:55" ht="12.75">
      <c r="A177" s="49"/>
      <c r="B177" s="49"/>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5"/>
      <c r="AT177" s="55"/>
      <c r="AU177" s="50"/>
      <c r="AV177" s="5"/>
      <c r="AW177" s="5"/>
      <c r="AX177" s="5"/>
      <c r="AY177" s="5"/>
      <c r="AZ177" s="5"/>
      <c r="BA177" s="5"/>
      <c r="BB177" s="5"/>
      <c r="BC177" s="5"/>
    </row>
    <row r="178" spans="1:55" ht="12.75">
      <c r="A178" s="49"/>
      <c r="B178" s="49"/>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5"/>
      <c r="AT178" s="55"/>
      <c r="AU178" s="50"/>
      <c r="AV178" s="5"/>
      <c r="AW178" s="5"/>
      <c r="AX178" s="5"/>
      <c r="AY178" s="5"/>
      <c r="AZ178" s="5"/>
      <c r="BA178" s="5"/>
      <c r="BB178" s="5"/>
      <c r="BC178" s="5"/>
    </row>
    <row r="179" spans="1:55" ht="12.75">
      <c r="A179" s="49"/>
      <c r="B179" s="49"/>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5"/>
      <c r="AT179" s="55"/>
      <c r="AU179" s="50"/>
      <c r="AV179" s="5"/>
      <c r="AW179" s="5"/>
      <c r="AX179" s="5"/>
      <c r="AY179" s="5"/>
      <c r="AZ179" s="5"/>
      <c r="BA179" s="5"/>
      <c r="BB179" s="5"/>
      <c r="BC179" s="5"/>
    </row>
    <row r="180" spans="1:55" ht="12.75">
      <c r="A180" s="49"/>
      <c r="B180" s="49"/>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5"/>
      <c r="AT180" s="55"/>
      <c r="AU180" s="50"/>
      <c r="AV180" s="5"/>
      <c r="AW180" s="5"/>
      <c r="AX180" s="5"/>
      <c r="AY180" s="5"/>
      <c r="AZ180" s="5"/>
      <c r="BA180" s="5"/>
      <c r="BB180" s="5"/>
      <c r="BC180" s="5"/>
    </row>
    <row r="181" spans="1:55" ht="12.75">
      <c r="A181" s="49"/>
      <c r="B181" s="49"/>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5"/>
      <c r="AT181" s="55"/>
      <c r="AU181" s="50"/>
      <c r="AV181" s="5"/>
      <c r="AW181" s="5"/>
      <c r="AX181" s="5"/>
      <c r="AY181" s="5"/>
      <c r="AZ181" s="5"/>
      <c r="BA181" s="5"/>
      <c r="BB181" s="5"/>
      <c r="BC181" s="5"/>
    </row>
    <row r="182" spans="1:55" ht="12.75">
      <c r="A182" s="49"/>
      <c r="B182" s="49"/>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5"/>
      <c r="AT182" s="55"/>
      <c r="AU182" s="50"/>
      <c r="AV182" s="5"/>
      <c r="AW182" s="5"/>
      <c r="AX182" s="5"/>
      <c r="AY182" s="5"/>
      <c r="AZ182" s="5"/>
      <c r="BA182" s="5"/>
      <c r="BB182" s="5"/>
      <c r="BC182" s="5"/>
    </row>
    <row r="183" spans="1:55" ht="12.75">
      <c r="A183" s="49"/>
      <c r="B183" s="49"/>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5"/>
      <c r="AT183" s="55"/>
      <c r="AU183" s="50"/>
      <c r="AV183" s="5"/>
      <c r="AW183" s="5"/>
      <c r="AX183" s="5"/>
      <c r="AY183" s="5"/>
      <c r="AZ183" s="5"/>
      <c r="BA183" s="5"/>
      <c r="BB183" s="5"/>
      <c r="BC183" s="5"/>
    </row>
    <row r="184" spans="1:55" ht="12.75">
      <c r="A184" s="49"/>
      <c r="B184" s="49"/>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5"/>
      <c r="AT184" s="55"/>
      <c r="AU184" s="50"/>
      <c r="AV184" s="5"/>
      <c r="AW184" s="5"/>
      <c r="AX184" s="5"/>
      <c r="AY184" s="5"/>
      <c r="AZ184" s="5"/>
      <c r="BA184" s="5"/>
      <c r="BB184" s="5"/>
      <c r="BC184" s="5"/>
    </row>
    <row r="185" spans="1:55" ht="12.75">
      <c r="A185" s="49"/>
      <c r="B185" s="49"/>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5"/>
      <c r="AT185" s="55"/>
      <c r="AU185" s="50"/>
      <c r="AV185" s="5"/>
      <c r="AW185" s="5"/>
      <c r="AX185" s="5"/>
      <c r="AY185" s="5"/>
      <c r="AZ185" s="5"/>
      <c r="BA185" s="5"/>
      <c r="BB185" s="5"/>
      <c r="BC185" s="5"/>
    </row>
    <row r="186" spans="1:55" ht="12.75">
      <c r="A186" s="49"/>
      <c r="B186" s="49"/>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5"/>
      <c r="AT186" s="55"/>
      <c r="AU186" s="50"/>
      <c r="AV186" s="5"/>
      <c r="AW186" s="5"/>
      <c r="AX186" s="5"/>
      <c r="AY186" s="5"/>
      <c r="AZ186" s="5"/>
      <c r="BA186" s="5"/>
      <c r="BB186" s="5"/>
      <c r="BC186" s="5"/>
    </row>
    <row r="187" spans="1:55" ht="12.75">
      <c r="A187" s="49"/>
      <c r="B187" s="49"/>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5"/>
      <c r="AT187" s="55"/>
      <c r="AU187" s="50"/>
      <c r="AV187" s="5"/>
      <c r="AW187" s="5"/>
      <c r="AX187" s="5"/>
      <c r="AY187" s="5"/>
      <c r="AZ187" s="5"/>
      <c r="BA187" s="5"/>
      <c r="BB187" s="5"/>
      <c r="BC187" s="5"/>
    </row>
    <row r="188" spans="1:55" ht="12.75">
      <c r="A188" s="49"/>
      <c r="B188" s="49"/>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5"/>
      <c r="AT188" s="55"/>
      <c r="AU188" s="50"/>
      <c r="AV188" s="5"/>
      <c r="AW188" s="5"/>
      <c r="AX188" s="5"/>
      <c r="AY188" s="5"/>
      <c r="AZ188" s="5"/>
      <c r="BA188" s="5"/>
      <c r="BB188" s="5"/>
      <c r="BC188" s="5"/>
    </row>
    <row r="189" spans="1:55" ht="12.75">
      <c r="A189" s="49"/>
      <c r="B189" s="49"/>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5"/>
      <c r="AT189" s="55"/>
      <c r="AU189" s="50"/>
      <c r="AV189" s="5"/>
      <c r="AW189" s="5"/>
      <c r="AX189" s="5"/>
      <c r="AY189" s="5"/>
      <c r="AZ189" s="5"/>
      <c r="BA189" s="5"/>
      <c r="BB189" s="5"/>
      <c r="BC189" s="5"/>
    </row>
    <row r="190" spans="1:55" ht="12.75">
      <c r="A190" s="49"/>
      <c r="B190" s="49"/>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5"/>
      <c r="AT190" s="55"/>
      <c r="AU190" s="50"/>
      <c r="AV190" s="5"/>
      <c r="AW190" s="5"/>
      <c r="AX190" s="5"/>
      <c r="AY190" s="5"/>
      <c r="AZ190" s="5"/>
      <c r="BA190" s="5"/>
      <c r="BB190" s="5"/>
      <c r="BC190" s="5"/>
    </row>
    <row r="191" spans="1:55" ht="12.75">
      <c r="A191" s="49"/>
      <c r="B191" s="49"/>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5"/>
      <c r="AT191" s="55"/>
      <c r="AU191" s="50"/>
      <c r="AV191" s="5"/>
      <c r="AW191" s="5"/>
      <c r="AX191" s="5"/>
      <c r="AY191" s="5"/>
      <c r="AZ191" s="5"/>
      <c r="BA191" s="5"/>
      <c r="BB191" s="5"/>
      <c r="BC191" s="5"/>
    </row>
    <row r="192" spans="1:55" ht="12.75">
      <c r="A192" s="49"/>
      <c r="B192" s="49"/>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5"/>
      <c r="AT192" s="55"/>
      <c r="AU192" s="50"/>
      <c r="AV192" s="5"/>
      <c r="AW192" s="5"/>
      <c r="AX192" s="5"/>
      <c r="AY192" s="5"/>
      <c r="AZ192" s="5"/>
      <c r="BA192" s="5"/>
      <c r="BB192" s="5"/>
      <c r="BC192" s="5"/>
    </row>
    <row r="193" spans="1:55" ht="12.75">
      <c r="A193" s="49"/>
      <c r="B193" s="49"/>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5"/>
      <c r="AT193" s="55"/>
      <c r="AU193" s="50"/>
      <c r="AV193" s="5"/>
      <c r="AW193" s="5"/>
      <c r="AX193" s="5"/>
      <c r="AY193" s="5"/>
      <c r="AZ193" s="5"/>
      <c r="BA193" s="5"/>
      <c r="BB193" s="5"/>
      <c r="BC193" s="5"/>
    </row>
    <row r="194" spans="1:55" ht="12.75">
      <c r="A194" s="49"/>
      <c r="B194" s="49"/>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5"/>
      <c r="AT194" s="55"/>
      <c r="AU194" s="50"/>
      <c r="AV194" s="5"/>
      <c r="AW194" s="5"/>
      <c r="AX194" s="5"/>
      <c r="AY194" s="5"/>
      <c r="AZ194" s="5"/>
      <c r="BA194" s="5"/>
      <c r="BB194" s="5"/>
      <c r="BC194" s="5"/>
    </row>
    <row r="195" spans="1:55" ht="12.75">
      <c r="A195" s="49"/>
      <c r="B195" s="49"/>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5"/>
      <c r="AT195" s="55"/>
      <c r="AU195" s="50"/>
      <c r="AV195" s="5"/>
      <c r="AW195" s="5"/>
      <c r="AX195" s="5"/>
      <c r="AY195" s="5"/>
      <c r="AZ195" s="5"/>
      <c r="BA195" s="5"/>
      <c r="BB195" s="5"/>
      <c r="BC195" s="5"/>
    </row>
    <row r="196" spans="1:55" ht="12.75">
      <c r="A196" s="49"/>
      <c r="B196" s="49"/>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5"/>
      <c r="AT196" s="55"/>
      <c r="AU196" s="50"/>
      <c r="AV196" s="5"/>
      <c r="AW196" s="5"/>
      <c r="AX196" s="5"/>
      <c r="AY196" s="5"/>
      <c r="AZ196" s="5"/>
      <c r="BA196" s="5"/>
      <c r="BB196" s="5"/>
      <c r="BC196" s="5"/>
    </row>
    <row r="197" spans="1:55" ht="12.75">
      <c r="A197" s="49"/>
      <c r="B197" s="49"/>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5"/>
      <c r="AT197" s="55"/>
      <c r="AU197" s="50"/>
      <c r="AV197" s="5"/>
      <c r="AW197" s="5"/>
      <c r="AX197" s="5"/>
      <c r="AY197" s="5"/>
      <c r="AZ197" s="5"/>
      <c r="BA197" s="5"/>
      <c r="BB197" s="5"/>
      <c r="BC197" s="5"/>
    </row>
    <row r="198" spans="1:55" ht="12.75">
      <c r="A198" s="49"/>
      <c r="B198" s="49"/>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5"/>
      <c r="AT198" s="55"/>
      <c r="AU198" s="50"/>
      <c r="AV198" s="5"/>
      <c r="AW198" s="5"/>
      <c r="AX198" s="5"/>
      <c r="AY198" s="5"/>
      <c r="AZ198" s="5"/>
      <c r="BA198" s="5"/>
      <c r="BB198" s="5"/>
      <c r="BC198" s="5"/>
    </row>
    <row r="199" spans="1:55" ht="12.75">
      <c r="A199" s="49"/>
      <c r="B199" s="49"/>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5"/>
      <c r="AT199" s="55"/>
      <c r="AU199" s="50"/>
      <c r="AV199" s="5"/>
      <c r="AW199" s="5"/>
      <c r="AX199" s="5"/>
      <c r="AY199" s="5"/>
      <c r="AZ199" s="5"/>
      <c r="BA199" s="5"/>
      <c r="BB199" s="5"/>
      <c r="BC199" s="5"/>
    </row>
    <row r="200" spans="1:55" ht="12.75">
      <c r="A200" s="49"/>
      <c r="B200" s="49"/>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5"/>
      <c r="AT200" s="55"/>
      <c r="AU200" s="50"/>
      <c r="AV200" s="5"/>
      <c r="AW200" s="5"/>
      <c r="AX200" s="5"/>
      <c r="AY200" s="5"/>
      <c r="AZ200" s="5"/>
      <c r="BA200" s="5"/>
      <c r="BB200" s="5"/>
      <c r="BC200" s="5"/>
    </row>
    <row r="201" spans="1:55" ht="12.75">
      <c r="A201" s="49"/>
      <c r="B201" s="49"/>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5"/>
      <c r="AT201" s="55"/>
      <c r="AU201" s="50"/>
      <c r="AV201" s="5"/>
      <c r="AW201" s="5"/>
      <c r="AX201" s="5"/>
      <c r="AY201" s="5"/>
      <c r="AZ201" s="5"/>
      <c r="BA201" s="5"/>
      <c r="BB201" s="5"/>
      <c r="BC201" s="5"/>
    </row>
    <row r="202" spans="1:55" ht="12.75">
      <c r="A202" s="49"/>
      <c r="B202" s="49"/>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5"/>
      <c r="AT202" s="55"/>
      <c r="AU202" s="50"/>
      <c r="AV202" s="5"/>
      <c r="AW202" s="5"/>
      <c r="AX202" s="5"/>
      <c r="AY202" s="5"/>
      <c r="AZ202" s="5"/>
      <c r="BA202" s="5"/>
      <c r="BB202" s="5"/>
      <c r="BC202" s="5"/>
    </row>
    <row r="203" spans="1:55" ht="12.75">
      <c r="A203" s="49"/>
      <c r="B203" s="49"/>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5"/>
      <c r="AT203" s="55"/>
      <c r="AU203" s="50"/>
      <c r="AV203" s="5"/>
      <c r="AW203" s="5"/>
      <c r="AX203" s="5"/>
      <c r="AY203" s="5"/>
      <c r="AZ203" s="5"/>
      <c r="BA203" s="5"/>
      <c r="BB203" s="5"/>
      <c r="BC203" s="5"/>
    </row>
    <row r="204" spans="1:55" ht="12.75">
      <c r="A204" s="46"/>
      <c r="B204" s="58"/>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5"/>
      <c r="AU204" s="50"/>
      <c r="AV204" s="5"/>
      <c r="AW204" s="5"/>
      <c r="AX204" s="5"/>
      <c r="AY204" s="5"/>
      <c r="AZ204" s="5"/>
      <c r="BA204" s="5"/>
      <c r="BB204" s="5"/>
      <c r="BC204" s="5"/>
    </row>
    <row r="205" spans="1:55" ht="12.75">
      <c r="A205" s="46"/>
      <c r="B205" s="58"/>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5"/>
      <c r="AU205" s="50"/>
      <c r="AV205" s="5"/>
      <c r="AW205" s="5"/>
      <c r="AX205" s="5"/>
      <c r="AY205" s="5"/>
      <c r="AZ205" s="5"/>
      <c r="BA205" s="5"/>
      <c r="BB205" s="5"/>
      <c r="BC205" s="5"/>
    </row>
    <row r="206" spans="1:55" ht="12.75">
      <c r="A206" s="46"/>
      <c r="B206" s="58"/>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5"/>
      <c r="AU206" s="50"/>
      <c r="AV206" s="5"/>
      <c r="AW206" s="5"/>
      <c r="AX206" s="5"/>
      <c r="AY206" s="5"/>
      <c r="AZ206" s="5"/>
      <c r="BA206" s="5"/>
      <c r="BB206" s="5"/>
      <c r="BC206" s="5"/>
    </row>
    <row r="207" spans="1:55" ht="12.75">
      <c r="A207" s="46"/>
      <c r="B207" s="58"/>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5"/>
      <c r="AU207" s="50"/>
      <c r="AV207" s="5"/>
      <c r="AW207" s="5"/>
      <c r="AX207" s="5"/>
      <c r="AY207" s="5"/>
      <c r="AZ207" s="5"/>
      <c r="BA207" s="5"/>
      <c r="BB207" s="5"/>
      <c r="BC207" s="5"/>
    </row>
    <row r="208" spans="1:55" ht="12.75">
      <c r="A208" s="46"/>
      <c r="B208" s="58"/>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5"/>
      <c r="AU208" s="50"/>
      <c r="AV208" s="5"/>
      <c r="AW208" s="5"/>
      <c r="AX208" s="5"/>
      <c r="AY208" s="5"/>
      <c r="AZ208" s="5"/>
      <c r="BA208" s="5"/>
      <c r="BB208" s="5"/>
      <c r="BC208" s="5"/>
    </row>
    <row r="209" spans="1:55" ht="12.75">
      <c r="A209" s="46"/>
      <c r="B209" s="58"/>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5"/>
      <c r="AU209" s="50"/>
      <c r="AV209" s="5"/>
      <c r="AW209" s="5"/>
      <c r="AX209" s="5"/>
      <c r="AY209" s="5"/>
      <c r="AZ209" s="5"/>
      <c r="BA209" s="5"/>
      <c r="BB209" s="5"/>
      <c r="BC209" s="5"/>
    </row>
    <row r="210" spans="1:55" ht="12.75">
      <c r="A210" s="47"/>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5"/>
      <c r="AU210" s="50"/>
      <c r="AV210" s="5"/>
      <c r="AW210" s="5"/>
      <c r="AX210" s="5"/>
      <c r="AY210" s="5"/>
      <c r="AZ210" s="5"/>
      <c r="BA210" s="5"/>
      <c r="BB210" s="5"/>
      <c r="BC210" s="5"/>
    </row>
    <row r="211" spans="1:55" ht="12.75">
      <c r="A211" s="47"/>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5"/>
      <c r="AU211" s="50"/>
      <c r="AV211" s="5"/>
      <c r="AW211" s="5"/>
      <c r="AX211" s="5"/>
      <c r="AY211" s="5"/>
      <c r="AZ211" s="5"/>
      <c r="BA211" s="5"/>
      <c r="BB211" s="5"/>
      <c r="BC211" s="5"/>
    </row>
    <row r="212" spans="1:55" ht="12.75">
      <c r="A212" s="47"/>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5"/>
      <c r="AU212" s="50"/>
      <c r="AV212" s="5"/>
      <c r="AW212" s="5"/>
      <c r="AX212" s="5"/>
      <c r="AY212" s="5"/>
      <c r="AZ212" s="5"/>
      <c r="BA212" s="5"/>
      <c r="BB212" s="5"/>
      <c r="BC212" s="5"/>
    </row>
    <row r="213" spans="1:55" ht="12.75">
      <c r="A213" s="47"/>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5"/>
      <c r="AU213" s="50"/>
      <c r="AV213" s="5"/>
      <c r="AW213" s="5"/>
      <c r="AX213" s="5"/>
      <c r="AY213" s="5"/>
      <c r="AZ213" s="5"/>
      <c r="BA213" s="5"/>
      <c r="BB213" s="5"/>
      <c r="BC213" s="5"/>
    </row>
    <row r="214" spans="1:55" ht="12.75">
      <c r="A214" s="47"/>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5"/>
      <c r="AU214" s="50"/>
      <c r="AV214" s="5"/>
      <c r="AW214" s="5"/>
      <c r="AX214" s="5"/>
      <c r="AY214" s="5"/>
      <c r="AZ214" s="5"/>
      <c r="BA214" s="5"/>
      <c r="BB214" s="5"/>
      <c r="BC214" s="5"/>
    </row>
    <row r="215" spans="1:55" ht="12.75">
      <c r="A215" s="47"/>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5"/>
      <c r="AU215" s="50"/>
      <c r="AV215" s="5"/>
      <c r="AW215" s="5"/>
      <c r="AX215" s="5"/>
      <c r="AY215" s="5"/>
      <c r="AZ215" s="5"/>
      <c r="BA215" s="5"/>
      <c r="BB215" s="5"/>
      <c r="BC215" s="5"/>
    </row>
    <row r="216" spans="1:55" ht="12.75">
      <c r="A216" s="47"/>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5"/>
      <c r="AU216" s="50"/>
      <c r="AV216" s="5"/>
      <c r="AW216" s="5"/>
      <c r="AX216" s="5"/>
      <c r="AY216" s="5"/>
      <c r="AZ216" s="5"/>
      <c r="BA216" s="5"/>
      <c r="BB216" s="5"/>
      <c r="BC216" s="5"/>
    </row>
    <row r="217" spans="1:55" ht="12.75">
      <c r="A217" s="47"/>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5"/>
      <c r="AU217" s="50"/>
      <c r="AV217" s="5"/>
      <c r="AW217" s="5"/>
      <c r="AX217" s="5"/>
      <c r="AY217" s="5"/>
      <c r="AZ217" s="5"/>
      <c r="BA217" s="5"/>
      <c r="BB217" s="5"/>
      <c r="BC217" s="5"/>
    </row>
    <row r="218" spans="1:55" ht="12.75">
      <c r="A218" s="47"/>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5"/>
      <c r="AU218" s="50"/>
      <c r="AV218" s="5"/>
      <c r="AW218" s="5"/>
      <c r="AX218" s="5"/>
      <c r="AY218" s="5"/>
      <c r="AZ218" s="5"/>
      <c r="BA218" s="5"/>
      <c r="BB218" s="5"/>
      <c r="BC218" s="5"/>
    </row>
    <row r="219" spans="1:55" ht="12.75">
      <c r="A219" s="47"/>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5"/>
      <c r="AU219" s="50"/>
      <c r="AV219" s="5"/>
      <c r="AW219" s="5"/>
      <c r="AX219" s="5"/>
      <c r="AY219" s="5"/>
      <c r="AZ219" s="5"/>
      <c r="BA219" s="5"/>
      <c r="BB219" s="5"/>
      <c r="BC219" s="5"/>
    </row>
    <row r="220" spans="1:55" ht="12.75">
      <c r="A220" s="47"/>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5"/>
      <c r="AU220" s="50"/>
      <c r="AV220" s="5"/>
      <c r="AW220" s="5"/>
      <c r="AX220" s="5"/>
      <c r="AY220" s="5"/>
      <c r="AZ220" s="5"/>
      <c r="BA220" s="5"/>
      <c r="BB220" s="5"/>
      <c r="BC220" s="5"/>
    </row>
    <row r="221" spans="1:55" ht="12.75">
      <c r="A221" s="47"/>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5"/>
      <c r="AU221" s="50"/>
      <c r="AV221" s="5"/>
      <c r="AW221" s="5"/>
      <c r="AX221" s="5"/>
      <c r="AY221" s="5"/>
      <c r="AZ221" s="5"/>
      <c r="BA221" s="5"/>
      <c r="BB221" s="5"/>
      <c r="BC221" s="5"/>
    </row>
    <row r="222" spans="1:55" ht="12.75">
      <c r="A222" s="47"/>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5"/>
      <c r="AU222" s="50"/>
      <c r="AV222" s="5"/>
      <c r="AW222" s="5"/>
      <c r="AX222" s="5"/>
      <c r="AY222" s="5"/>
      <c r="AZ222" s="5"/>
      <c r="BA222" s="5"/>
      <c r="BB222" s="5"/>
      <c r="BC222" s="5"/>
    </row>
    <row r="223" spans="1:55" ht="12.75">
      <c r="A223" s="47"/>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5"/>
      <c r="AU223" s="50"/>
      <c r="AV223" s="5"/>
      <c r="AW223" s="5"/>
      <c r="AX223" s="5"/>
      <c r="AY223" s="5"/>
      <c r="AZ223" s="5"/>
      <c r="BA223" s="5"/>
      <c r="BB223" s="5"/>
      <c r="BC223" s="5"/>
    </row>
    <row r="224" spans="1:55" ht="12.75">
      <c r="A224" s="47"/>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5"/>
      <c r="AU224" s="50"/>
      <c r="AV224" s="5"/>
      <c r="AW224" s="5"/>
      <c r="AX224" s="5"/>
      <c r="AY224" s="5"/>
      <c r="AZ224" s="5"/>
      <c r="BA224" s="5"/>
      <c r="BB224" s="5"/>
      <c r="BC224" s="5"/>
    </row>
    <row r="225" spans="1:55" ht="12.75">
      <c r="A225" s="47"/>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5"/>
      <c r="AU225" s="50"/>
      <c r="AV225" s="5"/>
      <c r="AW225" s="5"/>
      <c r="AX225" s="5"/>
      <c r="AY225" s="5"/>
      <c r="AZ225" s="5"/>
      <c r="BA225" s="5"/>
      <c r="BB225" s="5"/>
      <c r="BC225" s="5"/>
    </row>
    <row r="226" spans="1:55" ht="12.75">
      <c r="A226" s="47"/>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5"/>
      <c r="AU226" s="50"/>
      <c r="AV226" s="5"/>
      <c r="AW226" s="5"/>
      <c r="AX226" s="5"/>
      <c r="AY226" s="5"/>
      <c r="AZ226" s="5"/>
      <c r="BA226" s="5"/>
      <c r="BB226" s="5"/>
      <c r="BC226" s="5"/>
    </row>
    <row r="227" spans="1:55" ht="12.75">
      <c r="A227" s="47"/>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5"/>
      <c r="AU227" s="50"/>
      <c r="AV227" s="5"/>
      <c r="AW227" s="5"/>
      <c r="AX227" s="5"/>
      <c r="AY227" s="5"/>
      <c r="AZ227" s="5"/>
      <c r="BA227" s="5"/>
      <c r="BB227" s="5"/>
      <c r="BC227" s="5"/>
    </row>
    <row r="228" spans="1:55" ht="12.75">
      <c r="A228" s="47"/>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5"/>
      <c r="AU228" s="50"/>
      <c r="AV228" s="5"/>
      <c r="AW228" s="5"/>
      <c r="AX228" s="5"/>
      <c r="AY228" s="5"/>
      <c r="AZ228" s="5"/>
      <c r="BA228" s="5"/>
      <c r="BB228" s="5"/>
      <c r="BC228" s="5"/>
    </row>
    <row r="229" spans="1:55" ht="12.75">
      <c r="A229" s="47"/>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5"/>
      <c r="AU229" s="50"/>
      <c r="AV229" s="5"/>
      <c r="AW229" s="5"/>
      <c r="AX229" s="5"/>
      <c r="AY229" s="5"/>
      <c r="AZ229" s="5"/>
      <c r="BA229" s="5"/>
      <c r="BB229" s="5"/>
      <c r="BC229" s="5"/>
    </row>
    <row r="230" spans="1:55" ht="12.75">
      <c r="A230" s="47"/>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5"/>
      <c r="AU230" s="50"/>
      <c r="AV230" s="5"/>
      <c r="AW230" s="5"/>
      <c r="AX230" s="5"/>
      <c r="AY230" s="5"/>
      <c r="AZ230" s="5"/>
      <c r="BA230" s="5"/>
      <c r="BB230" s="5"/>
      <c r="BC230" s="5"/>
    </row>
    <row r="231" spans="1:55" ht="12.75">
      <c r="A231" s="47"/>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5"/>
      <c r="AU231" s="50"/>
      <c r="AV231" s="5"/>
      <c r="AW231" s="5"/>
      <c r="AX231" s="5"/>
      <c r="AY231" s="5"/>
      <c r="AZ231" s="5"/>
      <c r="BA231" s="5"/>
      <c r="BB231" s="5"/>
      <c r="BC231" s="5"/>
    </row>
    <row r="232" spans="1:55" ht="12.75">
      <c r="A232" s="47"/>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5"/>
      <c r="AU232" s="50"/>
      <c r="AV232" s="5"/>
      <c r="AW232" s="5"/>
      <c r="AX232" s="5"/>
      <c r="AY232" s="5"/>
      <c r="AZ232" s="5"/>
      <c r="BA232" s="5"/>
      <c r="BB232" s="5"/>
      <c r="BC232" s="5"/>
    </row>
    <row r="233" spans="1:55" ht="12.75">
      <c r="A233" s="47"/>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5"/>
      <c r="AU233" s="50"/>
      <c r="AV233" s="5"/>
      <c r="AW233" s="5"/>
      <c r="AX233" s="5"/>
      <c r="AY233" s="5"/>
      <c r="AZ233" s="5"/>
      <c r="BA233" s="5"/>
      <c r="BB233" s="5"/>
      <c r="BC233" s="5"/>
    </row>
    <row r="234" spans="1:55" ht="12.75">
      <c r="A234" s="47"/>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5"/>
      <c r="AU234" s="50"/>
      <c r="AV234" s="5"/>
      <c r="AW234" s="5"/>
      <c r="AX234" s="5"/>
      <c r="AY234" s="5"/>
      <c r="AZ234" s="5"/>
      <c r="BA234" s="5"/>
      <c r="BB234" s="5"/>
      <c r="BC234" s="5"/>
    </row>
    <row r="235" spans="1:55" ht="12.75">
      <c r="A235" s="47"/>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5"/>
      <c r="AU235" s="50"/>
      <c r="AV235" s="5"/>
      <c r="AW235" s="5"/>
      <c r="AX235" s="5"/>
      <c r="AY235" s="5"/>
      <c r="AZ235" s="5"/>
      <c r="BA235" s="5"/>
      <c r="BB235" s="5"/>
      <c r="BC235" s="5"/>
    </row>
    <row r="236" spans="1:55" ht="12.75">
      <c r="A236" s="47"/>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5"/>
      <c r="AU236" s="50"/>
      <c r="AV236" s="5"/>
      <c r="AW236" s="5"/>
      <c r="AX236" s="5"/>
      <c r="AY236" s="5"/>
      <c r="AZ236" s="5"/>
      <c r="BA236" s="5"/>
      <c r="BB236" s="5"/>
      <c r="BC236" s="5"/>
    </row>
    <row r="237" spans="1:55" ht="12.75">
      <c r="A237" s="47"/>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5"/>
      <c r="AU237" s="50"/>
      <c r="AV237" s="5"/>
      <c r="AW237" s="5"/>
      <c r="AX237" s="5"/>
      <c r="AY237" s="5"/>
      <c r="AZ237" s="5"/>
      <c r="BA237" s="5"/>
      <c r="BB237" s="5"/>
      <c r="BC237" s="5"/>
    </row>
    <row r="238" spans="1:55" ht="12.75">
      <c r="A238" s="47"/>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5"/>
      <c r="AU238" s="50"/>
      <c r="AV238" s="5"/>
      <c r="AW238" s="5"/>
      <c r="AX238" s="5"/>
      <c r="AY238" s="5"/>
      <c r="AZ238" s="5"/>
      <c r="BA238" s="5"/>
      <c r="BB238" s="5"/>
      <c r="BC238" s="5"/>
    </row>
    <row r="239" spans="1:55" ht="12.75">
      <c r="A239" s="47"/>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5"/>
      <c r="AU239" s="50"/>
      <c r="AV239" s="5"/>
      <c r="AW239" s="5"/>
      <c r="AX239" s="5"/>
      <c r="AY239" s="5"/>
      <c r="AZ239" s="5"/>
      <c r="BA239" s="5"/>
      <c r="BB239" s="5"/>
      <c r="BC239" s="5"/>
    </row>
    <row r="240" spans="1:55" ht="12.75">
      <c r="A240" s="47"/>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5"/>
      <c r="AU240" s="50"/>
      <c r="AV240" s="5"/>
      <c r="AW240" s="5"/>
      <c r="AX240" s="5"/>
      <c r="AY240" s="5"/>
      <c r="AZ240" s="5"/>
      <c r="BA240" s="5"/>
      <c r="BB240" s="5"/>
      <c r="BC240" s="5"/>
    </row>
    <row r="241" spans="1:55" ht="12.75">
      <c r="A241" s="47"/>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5"/>
      <c r="AU241" s="50"/>
      <c r="AV241" s="5"/>
      <c r="AW241" s="5"/>
      <c r="AX241" s="5"/>
      <c r="AY241" s="5"/>
      <c r="AZ241" s="5"/>
      <c r="BA241" s="5"/>
      <c r="BB241" s="5"/>
      <c r="BC241" s="5"/>
    </row>
    <row r="242" spans="1:55" ht="12.75">
      <c r="A242" s="47"/>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5"/>
      <c r="AU242" s="50"/>
      <c r="AV242" s="5"/>
      <c r="AW242" s="5"/>
      <c r="AX242" s="5"/>
      <c r="AY242" s="5"/>
      <c r="AZ242" s="5"/>
      <c r="BA242" s="5"/>
      <c r="BB242" s="5"/>
      <c r="BC242" s="5"/>
    </row>
    <row r="243" spans="1:55" ht="12.75">
      <c r="A243" s="47"/>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5"/>
      <c r="AU243" s="50"/>
      <c r="AV243" s="5"/>
      <c r="AW243" s="5"/>
      <c r="AX243" s="5"/>
      <c r="AY243" s="5"/>
      <c r="AZ243" s="5"/>
      <c r="BA243" s="5"/>
      <c r="BB243" s="5"/>
      <c r="BC243" s="5"/>
    </row>
    <row r="244" spans="1:55" ht="12.75">
      <c r="A244" s="47"/>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5"/>
      <c r="AU244" s="50"/>
      <c r="AV244" s="5"/>
      <c r="AW244" s="5"/>
      <c r="AX244" s="5"/>
      <c r="AY244" s="5"/>
      <c r="AZ244" s="5"/>
      <c r="BA244" s="5"/>
      <c r="BB244" s="5"/>
      <c r="BC244" s="5"/>
    </row>
    <row r="245" spans="1:55" ht="12.75">
      <c r="A245" s="47"/>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0"/>
      <c r="AU245" s="5"/>
      <c r="AV245" s="5"/>
      <c r="AW245" s="5"/>
      <c r="AX245" s="5"/>
      <c r="AY245" s="5"/>
      <c r="AZ245" s="5"/>
      <c r="BA245" s="5"/>
      <c r="BB245" s="5"/>
      <c r="BC245" s="5"/>
    </row>
    <row r="246" spans="1:55" ht="12.75">
      <c r="A246" s="47"/>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0"/>
      <c r="AU246" s="5"/>
      <c r="AV246" s="5"/>
      <c r="AW246" s="5"/>
      <c r="AX246" s="5"/>
      <c r="AY246" s="5"/>
      <c r="AZ246" s="5"/>
      <c r="BA246" s="5"/>
      <c r="BB246" s="5"/>
      <c r="BC246" s="5"/>
    </row>
    <row r="247" spans="1:55" ht="12.75">
      <c r="A247" s="47"/>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0"/>
      <c r="AU247" s="5"/>
      <c r="AV247" s="5"/>
      <c r="AW247" s="5"/>
      <c r="AX247" s="5"/>
      <c r="AY247" s="5"/>
      <c r="AZ247" s="5"/>
      <c r="BA247" s="5"/>
      <c r="BB247" s="5"/>
      <c r="BC247" s="5"/>
    </row>
    <row r="248" spans="1:55" ht="12.75">
      <c r="A248" s="47"/>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0"/>
      <c r="AU248" s="5"/>
      <c r="AV248" s="5"/>
      <c r="AW248" s="5"/>
      <c r="AX248" s="5"/>
      <c r="AY248" s="5"/>
      <c r="AZ248" s="5"/>
      <c r="BA248" s="5"/>
      <c r="BB248" s="5"/>
      <c r="BC248" s="5"/>
    </row>
    <row r="249" spans="1:55" ht="12.75">
      <c r="A249" s="47"/>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0"/>
      <c r="AU249" s="5"/>
      <c r="AV249" s="5"/>
      <c r="AW249" s="5"/>
      <c r="AX249" s="5"/>
      <c r="AY249" s="5"/>
      <c r="AZ249" s="5"/>
      <c r="BA249" s="5"/>
      <c r="BB249" s="5"/>
      <c r="BC249" s="5"/>
    </row>
    <row r="250" spans="1:55" ht="12.75">
      <c r="A250" s="47"/>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0"/>
      <c r="AU250" s="5"/>
      <c r="AV250" s="5"/>
      <c r="AW250" s="5"/>
      <c r="AX250" s="5"/>
      <c r="AY250" s="5"/>
      <c r="AZ250" s="5"/>
      <c r="BA250" s="5"/>
      <c r="BB250" s="5"/>
      <c r="BC250" s="5"/>
    </row>
    <row r="251" spans="1:55" ht="12.75">
      <c r="A251" s="47"/>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0"/>
      <c r="AU251" s="5"/>
      <c r="AV251" s="5"/>
      <c r="AW251" s="5"/>
      <c r="AX251" s="5"/>
      <c r="AY251" s="5"/>
      <c r="AZ251" s="5"/>
      <c r="BA251" s="5"/>
      <c r="BB251" s="5"/>
      <c r="BC251" s="5"/>
    </row>
    <row r="252" spans="1:55" ht="12.75">
      <c r="A252" s="47"/>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0"/>
      <c r="AU252" s="5"/>
      <c r="AV252" s="5"/>
      <c r="AW252" s="5"/>
      <c r="AX252" s="5"/>
      <c r="AY252" s="5"/>
      <c r="AZ252" s="5"/>
      <c r="BA252" s="5"/>
      <c r="BB252" s="5"/>
      <c r="BC252" s="5"/>
    </row>
    <row r="253" spans="1:55" ht="12.75">
      <c r="A253" s="47"/>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0"/>
      <c r="AU253" s="5"/>
      <c r="AV253" s="5"/>
      <c r="AW253" s="5"/>
      <c r="AX253" s="5"/>
      <c r="AY253" s="5"/>
      <c r="AZ253" s="5"/>
      <c r="BA253" s="5"/>
      <c r="BB253" s="5"/>
      <c r="BC253" s="5"/>
    </row>
    <row r="254" spans="1:55" ht="12.75">
      <c r="A254" s="47"/>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0"/>
      <c r="AU254" s="5"/>
      <c r="AV254" s="5"/>
      <c r="AW254" s="5"/>
      <c r="AX254" s="5"/>
      <c r="AY254" s="5"/>
      <c r="AZ254" s="5"/>
      <c r="BA254" s="5"/>
      <c r="BB254" s="5"/>
      <c r="BC254" s="5"/>
    </row>
    <row r="255" spans="1:55" ht="12.75">
      <c r="A255" s="47"/>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0"/>
      <c r="AU255" s="5"/>
      <c r="AV255" s="5"/>
      <c r="AW255" s="5"/>
      <c r="AX255" s="5"/>
      <c r="AY255" s="5"/>
      <c r="AZ255" s="5"/>
      <c r="BA255" s="5"/>
      <c r="BB255" s="5"/>
      <c r="BC255" s="5"/>
    </row>
    <row r="256" spans="1:55" ht="12.75">
      <c r="A256" s="47"/>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0"/>
      <c r="AU256" s="5"/>
      <c r="AV256" s="5"/>
      <c r="AW256" s="5"/>
      <c r="AX256" s="5"/>
      <c r="AY256" s="5"/>
      <c r="AZ256" s="5"/>
      <c r="BA256" s="5"/>
      <c r="BB256" s="5"/>
      <c r="BC256" s="5"/>
    </row>
    <row r="257" spans="1:55" ht="12.75">
      <c r="A257" s="47"/>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0"/>
      <c r="AU257" s="5"/>
      <c r="AV257" s="5"/>
      <c r="AW257" s="5"/>
      <c r="AX257" s="5"/>
      <c r="AY257" s="5"/>
      <c r="AZ257" s="5"/>
      <c r="BA257" s="5"/>
      <c r="BB257" s="5"/>
      <c r="BC257" s="5"/>
    </row>
    <row r="258" spans="1:55" ht="12.75">
      <c r="A258" s="47"/>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0"/>
      <c r="AU258" s="5"/>
      <c r="AV258" s="5"/>
      <c r="AW258" s="5"/>
      <c r="AX258" s="5"/>
      <c r="AY258" s="5"/>
      <c r="AZ258" s="5"/>
      <c r="BA258" s="5"/>
      <c r="BB258" s="5"/>
      <c r="BC258" s="5"/>
    </row>
    <row r="259" spans="1:55" ht="12.75">
      <c r="A259" s="47"/>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0"/>
      <c r="AU259" s="5"/>
      <c r="AV259" s="5"/>
      <c r="AW259" s="5"/>
      <c r="AX259" s="5"/>
      <c r="AY259" s="5"/>
      <c r="AZ259" s="5"/>
      <c r="BA259" s="5"/>
      <c r="BB259" s="5"/>
      <c r="BC259" s="5"/>
    </row>
    <row r="260" spans="1:55" ht="12.75">
      <c r="A260" s="47"/>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0"/>
      <c r="AU260" s="5"/>
      <c r="AV260" s="5"/>
      <c r="AW260" s="5"/>
      <c r="AX260" s="5"/>
      <c r="AY260" s="5"/>
      <c r="AZ260" s="5"/>
      <c r="BA260" s="5"/>
      <c r="BB260" s="5"/>
      <c r="BC260" s="5"/>
    </row>
    <row r="261" spans="1:55" ht="12.75">
      <c r="A261" s="47"/>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0"/>
      <c r="AU261" s="5"/>
      <c r="AV261" s="5"/>
      <c r="AW261" s="5"/>
      <c r="AX261" s="5"/>
      <c r="AY261" s="5"/>
      <c r="AZ261" s="5"/>
      <c r="BA261" s="5"/>
      <c r="BB261" s="5"/>
      <c r="BC261" s="5"/>
    </row>
    <row r="262" spans="1:55" ht="12.75">
      <c r="A262" s="47"/>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0"/>
      <c r="AU262" s="5"/>
      <c r="AV262" s="5"/>
      <c r="AW262" s="5"/>
      <c r="AX262" s="5"/>
      <c r="AY262" s="5"/>
      <c r="AZ262" s="5"/>
      <c r="BA262" s="5"/>
      <c r="BB262" s="5"/>
      <c r="BC262" s="5"/>
    </row>
    <row r="263" spans="1:55" ht="12.75">
      <c r="A263" s="47"/>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0"/>
      <c r="AU263" s="5"/>
      <c r="AV263" s="5"/>
      <c r="AW263" s="5"/>
      <c r="AX263" s="5"/>
      <c r="AY263" s="5"/>
      <c r="AZ263" s="5"/>
      <c r="BA263" s="5"/>
      <c r="BB263" s="5"/>
      <c r="BC263" s="5"/>
    </row>
    <row r="264" spans="1:55" ht="12.75">
      <c r="A264" s="47"/>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0"/>
      <c r="AU264" s="5"/>
      <c r="AV264" s="5"/>
      <c r="AW264" s="5"/>
      <c r="AX264" s="5"/>
      <c r="AY264" s="5"/>
      <c r="AZ264" s="5"/>
      <c r="BA264" s="5"/>
      <c r="BB264" s="5"/>
      <c r="BC264" s="5"/>
    </row>
    <row r="265" spans="1:55" ht="12.75">
      <c r="A265" s="47"/>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0"/>
      <c r="AU265" s="5"/>
      <c r="AV265" s="5"/>
      <c r="AW265" s="5"/>
      <c r="AX265" s="5"/>
      <c r="AY265" s="5"/>
      <c r="AZ265" s="5"/>
      <c r="BA265" s="5"/>
      <c r="BB265" s="5"/>
      <c r="BC265" s="5"/>
    </row>
    <row r="266" spans="1:55" ht="12.75">
      <c r="A266" s="47"/>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0"/>
      <c r="AU266" s="5"/>
      <c r="AV266" s="5"/>
      <c r="AW266" s="5"/>
      <c r="AX266" s="5"/>
      <c r="AY266" s="5"/>
      <c r="AZ266" s="5"/>
      <c r="BA266" s="5"/>
      <c r="BB266" s="5"/>
      <c r="BC266" s="5"/>
    </row>
    <row r="267" spans="1:55" ht="12.75">
      <c r="A267" s="47"/>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0"/>
      <c r="AU267" s="5"/>
      <c r="AV267" s="5"/>
      <c r="AW267" s="5"/>
      <c r="AX267" s="5"/>
      <c r="AY267" s="5"/>
      <c r="AZ267" s="5"/>
      <c r="BA267" s="5"/>
      <c r="BB267" s="5"/>
      <c r="BC267" s="5"/>
    </row>
    <row r="268" spans="1:55" ht="12.75">
      <c r="A268" s="47"/>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0"/>
      <c r="AU268" s="5"/>
      <c r="AV268" s="5"/>
      <c r="AW268" s="5"/>
      <c r="AX268" s="5"/>
      <c r="AY268" s="5"/>
      <c r="AZ268" s="5"/>
      <c r="BA268" s="5"/>
      <c r="BB268" s="5"/>
      <c r="BC268" s="5"/>
    </row>
    <row r="269" spans="1:55" ht="12.75">
      <c r="A269" s="47"/>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0"/>
      <c r="AU269" s="5"/>
      <c r="AV269" s="5"/>
      <c r="AW269" s="5"/>
      <c r="AX269" s="5"/>
      <c r="AY269" s="5"/>
      <c r="AZ269" s="5"/>
      <c r="BA269" s="5"/>
      <c r="BB269" s="5"/>
      <c r="BC269" s="5"/>
    </row>
    <row r="270" spans="1:55" ht="12.75">
      <c r="A270" s="47"/>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0"/>
      <c r="AU270" s="5"/>
      <c r="AV270" s="5"/>
      <c r="AW270" s="5"/>
      <c r="AX270" s="5"/>
      <c r="AY270" s="5"/>
      <c r="AZ270" s="5"/>
      <c r="BA270" s="5"/>
      <c r="BB270" s="5"/>
      <c r="BC270" s="5"/>
    </row>
    <row r="271" spans="1:55" ht="12.75">
      <c r="A271" s="47"/>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0"/>
      <c r="AU271" s="5"/>
      <c r="AV271" s="5"/>
      <c r="AW271" s="5"/>
      <c r="AX271" s="5"/>
      <c r="AY271" s="5"/>
      <c r="AZ271" s="5"/>
      <c r="BA271" s="5"/>
      <c r="BB271" s="5"/>
      <c r="BC271" s="5"/>
    </row>
    <row r="272" spans="1:55" ht="12.75">
      <c r="A272" s="47"/>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0"/>
      <c r="AU272" s="5"/>
      <c r="AV272" s="5"/>
      <c r="AW272" s="5"/>
      <c r="AX272" s="5"/>
      <c r="AY272" s="5"/>
      <c r="AZ272" s="5"/>
      <c r="BA272" s="5"/>
      <c r="BB272" s="5"/>
      <c r="BC272" s="5"/>
    </row>
    <row r="273" spans="1:55" ht="12.75">
      <c r="A273" s="47"/>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0"/>
      <c r="AU273" s="5"/>
      <c r="AV273" s="5"/>
      <c r="AW273" s="5"/>
      <c r="AX273" s="5"/>
      <c r="AY273" s="5"/>
      <c r="AZ273" s="5"/>
      <c r="BA273" s="5"/>
      <c r="BB273" s="5"/>
      <c r="BC273" s="5"/>
    </row>
    <row r="274" spans="1:55" ht="12.75">
      <c r="A274" s="47"/>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0"/>
      <c r="AU274" s="5"/>
      <c r="AV274" s="5"/>
      <c r="AW274" s="5"/>
      <c r="AX274" s="5"/>
      <c r="AY274" s="5"/>
      <c r="AZ274" s="5"/>
      <c r="BA274" s="5"/>
      <c r="BB274" s="5"/>
      <c r="BC274" s="5"/>
    </row>
    <row r="275" spans="1:55" ht="12.75">
      <c r="A275" s="47"/>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0"/>
      <c r="AU275" s="5"/>
      <c r="AV275" s="5"/>
      <c r="AW275" s="5"/>
      <c r="AX275" s="5"/>
      <c r="AY275" s="5"/>
      <c r="AZ275" s="5"/>
      <c r="BA275" s="5"/>
      <c r="BB275" s="5"/>
      <c r="BC275" s="5"/>
    </row>
    <row r="276" spans="1:55" ht="12.75">
      <c r="A276" s="47"/>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0"/>
      <c r="AU276" s="5"/>
      <c r="AV276" s="5"/>
      <c r="AW276" s="5"/>
      <c r="AX276" s="5"/>
      <c r="AY276" s="5"/>
      <c r="AZ276" s="5"/>
      <c r="BA276" s="5"/>
      <c r="BB276" s="5"/>
      <c r="BC276" s="5"/>
    </row>
    <row r="277" spans="1:55" ht="12.75">
      <c r="A277" s="47"/>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0"/>
      <c r="AU277" s="5"/>
      <c r="AV277" s="5"/>
      <c r="AW277" s="5"/>
      <c r="AX277" s="5"/>
      <c r="AY277" s="5"/>
      <c r="AZ277" s="5"/>
      <c r="BA277" s="5"/>
      <c r="BB277" s="5"/>
      <c r="BC277" s="5"/>
    </row>
    <row r="278" spans="1:55" ht="12.75">
      <c r="A278" s="47"/>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0"/>
      <c r="AU278" s="5"/>
      <c r="AV278" s="5"/>
      <c r="AW278" s="5"/>
      <c r="AX278" s="5"/>
      <c r="AY278" s="5"/>
      <c r="AZ278" s="5"/>
      <c r="BA278" s="5"/>
      <c r="BB278" s="5"/>
      <c r="BC278" s="5"/>
    </row>
    <row r="279" spans="1:55" ht="12.75">
      <c r="A279" s="47"/>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0"/>
      <c r="AU279" s="5"/>
      <c r="AV279" s="5"/>
      <c r="AW279" s="5"/>
      <c r="AX279" s="5"/>
      <c r="AY279" s="5"/>
      <c r="AZ279" s="5"/>
      <c r="BA279" s="5"/>
      <c r="BB279" s="5"/>
      <c r="BC279" s="5"/>
    </row>
    <row r="280" spans="1:55" ht="12.75">
      <c r="A280" s="47"/>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0"/>
      <c r="AU280" s="5"/>
      <c r="AV280" s="5"/>
      <c r="AW280" s="5"/>
      <c r="AX280" s="5"/>
      <c r="AY280" s="5"/>
      <c r="AZ280" s="5"/>
      <c r="BA280" s="5"/>
      <c r="BB280" s="5"/>
      <c r="BC280" s="5"/>
    </row>
    <row r="281" spans="1:55" ht="12.75">
      <c r="A281" s="47"/>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0"/>
      <c r="AU281" s="5"/>
      <c r="AV281" s="5"/>
      <c r="AW281" s="5"/>
      <c r="AX281" s="5"/>
      <c r="AY281" s="5"/>
      <c r="AZ281" s="5"/>
      <c r="BA281" s="5"/>
      <c r="BB281" s="5"/>
      <c r="BC281" s="5"/>
    </row>
    <row r="282" spans="1:55" ht="12.75">
      <c r="A282" s="47"/>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0"/>
      <c r="AU282" s="5"/>
      <c r="AV282" s="5"/>
      <c r="AW282" s="5"/>
      <c r="AX282" s="5"/>
      <c r="AY282" s="5"/>
      <c r="AZ282" s="5"/>
      <c r="BA282" s="5"/>
      <c r="BB282" s="5"/>
      <c r="BC282" s="5"/>
    </row>
    <row r="283" spans="1:55" ht="12.75">
      <c r="A283" s="47"/>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0"/>
      <c r="AU283" s="5"/>
      <c r="AV283" s="5"/>
      <c r="AW283" s="5"/>
      <c r="AX283" s="5"/>
      <c r="AY283" s="5"/>
      <c r="AZ283" s="5"/>
      <c r="BA283" s="5"/>
      <c r="BB283" s="5"/>
      <c r="BC283" s="5"/>
    </row>
    <row r="284" spans="1:55" ht="12.75">
      <c r="A284" s="47"/>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0"/>
      <c r="AU284" s="5"/>
      <c r="AV284" s="5"/>
      <c r="AW284" s="5"/>
      <c r="AX284" s="5"/>
      <c r="AY284" s="5"/>
      <c r="AZ284" s="5"/>
      <c r="BA284" s="5"/>
      <c r="BB284" s="5"/>
      <c r="BC284" s="5"/>
    </row>
    <row r="285" spans="1:55" ht="12.75">
      <c r="A285" s="47"/>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0"/>
      <c r="AU285" s="5"/>
      <c r="AV285" s="5"/>
      <c r="AW285" s="5"/>
      <c r="AX285" s="5"/>
      <c r="AY285" s="5"/>
      <c r="AZ285" s="5"/>
      <c r="BA285" s="5"/>
      <c r="BB285" s="5"/>
      <c r="BC285" s="5"/>
    </row>
    <row r="286" spans="1:55" ht="12.75">
      <c r="A286" s="47"/>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0"/>
      <c r="AU286" s="5"/>
      <c r="AV286" s="5"/>
      <c r="AW286" s="5"/>
      <c r="AX286" s="5"/>
      <c r="AY286" s="5"/>
      <c r="AZ286" s="5"/>
      <c r="BA286" s="5"/>
      <c r="BB286" s="5"/>
      <c r="BC286" s="5"/>
    </row>
    <row r="287" spans="1:55" ht="12.75">
      <c r="A287" s="47"/>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0"/>
      <c r="AU287" s="5"/>
      <c r="AV287" s="5"/>
      <c r="AW287" s="5"/>
      <c r="AX287" s="5"/>
      <c r="AY287" s="5"/>
      <c r="AZ287" s="5"/>
      <c r="BA287" s="5"/>
      <c r="BB287" s="5"/>
      <c r="BC287" s="5"/>
    </row>
    <row r="288" spans="1:55" ht="12.75">
      <c r="A288" s="47"/>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0"/>
      <c r="AU288" s="5"/>
      <c r="AV288" s="5"/>
      <c r="AW288" s="5"/>
      <c r="AX288" s="5"/>
      <c r="AY288" s="5"/>
      <c r="AZ288" s="5"/>
      <c r="BA288" s="5"/>
      <c r="BB288" s="5"/>
      <c r="BC288" s="5"/>
    </row>
    <row r="289" spans="1:55" ht="12.75">
      <c r="A289" s="47"/>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0"/>
      <c r="AU289" s="5"/>
      <c r="AV289" s="5"/>
      <c r="AW289" s="5"/>
      <c r="AX289" s="5"/>
      <c r="AY289" s="5"/>
      <c r="AZ289" s="5"/>
      <c r="BA289" s="5"/>
      <c r="BB289" s="5"/>
      <c r="BC289" s="5"/>
    </row>
    <row r="290" spans="1:55" ht="12.75">
      <c r="A290" s="47"/>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0"/>
      <c r="AU290" s="5"/>
      <c r="AV290" s="5"/>
      <c r="AW290" s="5"/>
      <c r="AX290" s="5"/>
      <c r="AY290" s="5"/>
      <c r="AZ290" s="5"/>
      <c r="BA290" s="5"/>
      <c r="BB290" s="5"/>
      <c r="BC290" s="5"/>
    </row>
    <row r="291" spans="1:55" ht="12.75">
      <c r="A291" s="47"/>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0"/>
      <c r="AU291" s="5"/>
      <c r="AV291" s="5"/>
      <c r="AW291" s="5"/>
      <c r="AX291" s="5"/>
      <c r="AY291" s="5"/>
      <c r="AZ291" s="5"/>
      <c r="BA291" s="5"/>
      <c r="BB291" s="5"/>
      <c r="BC291" s="5"/>
    </row>
    <row r="292" spans="1:55" ht="12.75">
      <c r="A292" s="47"/>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0"/>
      <c r="AU292" s="5"/>
      <c r="AV292" s="5"/>
      <c r="AW292" s="5"/>
      <c r="AX292" s="5"/>
      <c r="AY292" s="5"/>
      <c r="AZ292" s="5"/>
      <c r="BA292" s="5"/>
      <c r="BB292" s="5"/>
      <c r="BC292" s="5"/>
    </row>
    <row r="293" spans="1:55" ht="12.75">
      <c r="A293" s="47"/>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0"/>
      <c r="AU293" s="5"/>
      <c r="AV293" s="5"/>
      <c r="AW293" s="5"/>
      <c r="AX293" s="5"/>
      <c r="AY293" s="5"/>
      <c r="AZ293" s="5"/>
      <c r="BA293" s="5"/>
      <c r="BB293" s="5"/>
      <c r="BC293" s="5"/>
    </row>
    <row r="294" spans="1:55" ht="12.75">
      <c r="A294" s="47"/>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0"/>
      <c r="AU294" s="5"/>
      <c r="AV294" s="5"/>
      <c r="AW294" s="5"/>
      <c r="AX294" s="5"/>
      <c r="AY294" s="5"/>
      <c r="AZ294" s="5"/>
      <c r="BA294" s="5"/>
      <c r="BB294" s="5"/>
      <c r="BC294" s="5"/>
    </row>
    <row r="295" spans="1:55" ht="12.75">
      <c r="A295" s="47"/>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0"/>
      <c r="AU295" s="5"/>
      <c r="AV295" s="5"/>
      <c r="AW295" s="5"/>
      <c r="AX295" s="5"/>
      <c r="AY295" s="5"/>
      <c r="AZ295" s="5"/>
      <c r="BA295" s="5"/>
      <c r="BB295" s="5"/>
      <c r="BC295" s="5"/>
    </row>
    <row r="296" spans="1:55" ht="12.75">
      <c r="A296" s="47"/>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0"/>
      <c r="AU296" s="5"/>
      <c r="AV296" s="5"/>
      <c r="AW296" s="5"/>
      <c r="AX296" s="5"/>
      <c r="AY296" s="5"/>
      <c r="AZ296" s="5"/>
      <c r="BA296" s="5"/>
      <c r="BB296" s="5"/>
      <c r="BC296" s="5"/>
    </row>
    <row r="297" spans="1:55" ht="12.75">
      <c r="A297" s="47"/>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0"/>
      <c r="AU297" s="5"/>
      <c r="AV297" s="5"/>
      <c r="AW297" s="5"/>
      <c r="AX297" s="5"/>
      <c r="AY297" s="5"/>
      <c r="AZ297" s="5"/>
      <c r="BA297" s="5"/>
      <c r="BB297" s="5"/>
      <c r="BC297" s="5"/>
    </row>
    <row r="298" spans="1:55" ht="12.75">
      <c r="A298" s="47"/>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0"/>
      <c r="AU298" s="5"/>
      <c r="AV298" s="5"/>
      <c r="AW298" s="5"/>
      <c r="AX298" s="5"/>
      <c r="AY298" s="5"/>
      <c r="AZ298" s="5"/>
      <c r="BA298" s="5"/>
      <c r="BB298" s="5"/>
      <c r="BC298" s="5"/>
    </row>
    <row r="299" spans="1:55" ht="12.75">
      <c r="A299" s="47"/>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0"/>
      <c r="AU299" s="5"/>
      <c r="AV299" s="5"/>
      <c r="AW299" s="5"/>
      <c r="AX299" s="5"/>
      <c r="AY299" s="5"/>
      <c r="AZ299" s="5"/>
      <c r="BA299" s="5"/>
      <c r="BB299" s="5"/>
      <c r="BC299" s="5"/>
    </row>
    <row r="300" spans="1:55" ht="12.75">
      <c r="A300" s="47"/>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0"/>
      <c r="AU300" s="5"/>
      <c r="AV300" s="5"/>
      <c r="AW300" s="5"/>
      <c r="AX300" s="5"/>
      <c r="AY300" s="5"/>
      <c r="AZ300" s="5"/>
      <c r="BA300" s="5"/>
      <c r="BB300" s="5"/>
      <c r="BC300" s="5"/>
    </row>
    <row r="301" spans="1:55" ht="12.75">
      <c r="A301" s="47"/>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0"/>
      <c r="AU301" s="5"/>
      <c r="AV301" s="5"/>
      <c r="AW301" s="5"/>
      <c r="AX301" s="5"/>
      <c r="AY301" s="5"/>
      <c r="AZ301" s="5"/>
      <c r="BA301" s="5"/>
      <c r="BB301" s="5"/>
      <c r="BC301" s="5"/>
    </row>
    <row r="302" spans="1:55" ht="12.75">
      <c r="A302" s="47"/>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0"/>
      <c r="AU302" s="5"/>
      <c r="AV302" s="5"/>
      <c r="AW302" s="5"/>
      <c r="AX302" s="5"/>
      <c r="AY302" s="5"/>
      <c r="AZ302" s="5"/>
      <c r="BA302" s="5"/>
      <c r="BB302" s="5"/>
      <c r="BC302" s="5"/>
    </row>
    <row r="303" spans="1:55" ht="12.75">
      <c r="A303" s="47"/>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0"/>
      <c r="AU303" s="5"/>
      <c r="AV303" s="5"/>
      <c r="AW303" s="5"/>
      <c r="AX303" s="5"/>
      <c r="AY303" s="5"/>
      <c r="AZ303" s="5"/>
      <c r="BA303" s="5"/>
      <c r="BB303" s="5"/>
      <c r="BC303" s="5"/>
    </row>
    <row r="304" spans="1:55" ht="12.75">
      <c r="A304" s="47"/>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0"/>
      <c r="AU304" s="5"/>
      <c r="AV304" s="5"/>
      <c r="AW304" s="5"/>
      <c r="AX304" s="5"/>
      <c r="AY304" s="5"/>
      <c r="AZ304" s="5"/>
      <c r="BA304" s="5"/>
      <c r="BB304" s="5"/>
      <c r="BC304" s="5"/>
    </row>
    <row r="305" spans="1:55" ht="12.75">
      <c r="A305" s="47"/>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0"/>
      <c r="AU305" s="5"/>
      <c r="AV305" s="5"/>
      <c r="AW305" s="5"/>
      <c r="AX305" s="5"/>
      <c r="AY305" s="5"/>
      <c r="AZ305" s="5"/>
      <c r="BA305" s="5"/>
      <c r="BB305" s="5"/>
      <c r="BC305" s="5"/>
    </row>
    <row r="306" spans="1:55" ht="12.75">
      <c r="A306" s="47"/>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0"/>
      <c r="AU306" s="5"/>
      <c r="AV306" s="5"/>
      <c r="AW306" s="5"/>
      <c r="AX306" s="5"/>
      <c r="AY306" s="5"/>
      <c r="AZ306" s="5"/>
      <c r="BA306" s="5"/>
      <c r="BB306" s="5"/>
      <c r="BC306" s="5"/>
    </row>
    <row r="307" spans="1:55" ht="12.75">
      <c r="A307" s="47"/>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0"/>
      <c r="AU307" s="5"/>
      <c r="AV307" s="5"/>
      <c r="AW307" s="5"/>
      <c r="AX307" s="5"/>
      <c r="AY307" s="5"/>
      <c r="AZ307" s="5"/>
      <c r="BA307" s="5"/>
      <c r="BB307" s="5"/>
      <c r="BC307" s="5"/>
    </row>
    <row r="308" spans="1:55" ht="12.75">
      <c r="A308" s="47"/>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0"/>
      <c r="AU308" s="5"/>
      <c r="AV308" s="5"/>
      <c r="AW308" s="5"/>
      <c r="AX308" s="5"/>
      <c r="AY308" s="5"/>
      <c r="AZ308" s="5"/>
      <c r="BA308" s="5"/>
      <c r="BB308" s="5"/>
      <c r="BC308" s="5"/>
    </row>
    <row r="309" spans="1:55" ht="12.75">
      <c r="A309" s="47"/>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0"/>
      <c r="AU309" s="5"/>
      <c r="AV309" s="5"/>
      <c r="AW309" s="5"/>
      <c r="AX309" s="5"/>
      <c r="AY309" s="5"/>
      <c r="AZ309" s="5"/>
      <c r="BA309" s="5"/>
      <c r="BB309" s="5"/>
      <c r="BC309" s="5"/>
    </row>
    <row r="310" spans="1:55" ht="12.75">
      <c r="A310" s="47"/>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0"/>
      <c r="AU310" s="5"/>
      <c r="AV310" s="5"/>
      <c r="AW310" s="5"/>
      <c r="AX310" s="5"/>
      <c r="AY310" s="5"/>
      <c r="AZ310" s="5"/>
      <c r="BA310" s="5"/>
      <c r="BB310" s="5"/>
      <c r="BC310" s="5"/>
    </row>
    <row r="311" spans="1:55" ht="12.75">
      <c r="A311" s="47"/>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0"/>
      <c r="AU311" s="5"/>
      <c r="AV311" s="5"/>
      <c r="AW311" s="5"/>
      <c r="AX311" s="5"/>
      <c r="AY311" s="5"/>
      <c r="AZ311" s="5"/>
      <c r="BA311" s="5"/>
      <c r="BB311" s="5"/>
      <c r="BC311" s="5"/>
    </row>
    <row r="312" spans="1:55" ht="12.75">
      <c r="A312" s="47"/>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4"/>
      <c r="AU312" s="5"/>
      <c r="AV312" s="5"/>
      <c r="AW312" s="5"/>
      <c r="AX312" s="5"/>
      <c r="AY312" s="5"/>
      <c r="AZ312" s="5"/>
      <c r="BA312" s="5"/>
      <c r="BB312" s="5"/>
      <c r="BC312" s="5"/>
    </row>
    <row r="313" spans="1:55" ht="12.75">
      <c r="A313" s="47"/>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row>
    <row r="314" spans="1:55" ht="12.75">
      <c r="A314" s="47"/>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row>
    <row r="315" spans="1:55" ht="12.75">
      <c r="A315" s="47"/>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row>
    <row r="316" spans="1:55" ht="12.75">
      <c r="A316" s="47"/>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row>
    <row r="317" spans="1:55" ht="12.75">
      <c r="A317" s="47"/>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row>
    <row r="318" spans="1:55" ht="12.75">
      <c r="A318" s="47"/>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row>
    <row r="319" spans="1:55" ht="12.75">
      <c r="A319" s="47"/>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row>
    <row r="320" spans="1:55" ht="12.75">
      <c r="A320" s="47"/>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row>
    <row r="321" spans="1:55" ht="12.75">
      <c r="A321" s="47"/>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row>
    <row r="322" spans="1:52" ht="12.75">
      <c r="A322" s="47"/>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45"/>
    </row>
    <row r="323" spans="1:52" ht="12.75">
      <c r="A323" s="47"/>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45"/>
    </row>
    <row r="324" spans="1:52" ht="12.75">
      <c r="A324" s="47"/>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45"/>
    </row>
    <row r="325" spans="1:52" ht="12.75">
      <c r="A325" s="47"/>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row>
    <row r="326" spans="1:52" ht="12.75">
      <c r="A326" s="47"/>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row>
    <row r="327" spans="1:52" ht="12.75">
      <c r="A327" s="47"/>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row>
    <row r="328" spans="1:52" ht="12.75">
      <c r="A328" s="47"/>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row>
    <row r="329" spans="1:52" ht="12.75">
      <c r="A329" s="47"/>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row>
    <row r="330" spans="1:52" ht="12.7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row>
    <row r="331" spans="1:52" ht="12.7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row>
    <row r="332" spans="1:52" ht="12.7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row>
    <row r="333" spans="42:52" ht="12.75">
      <c r="AP333" s="5"/>
      <c r="AQ333" s="5"/>
      <c r="AR333" s="5"/>
      <c r="AS333" s="5"/>
      <c r="AT333" s="5"/>
      <c r="AU333" s="5"/>
      <c r="AV333" s="5"/>
      <c r="AW333" s="5"/>
      <c r="AX333" s="5"/>
      <c r="AY333" s="5"/>
      <c r="AZ333" s="5"/>
    </row>
    <row r="358" spans="1:65" ht="12.7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row>
    <row r="359" spans="1:65" ht="12.7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row>
    <row r="360" spans="1:65" ht="12.7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row>
    <row r="361" spans="1:65" ht="12.7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row>
    <row r="362" spans="1:65" ht="12.7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row>
    <row r="363" spans="1:65" ht="12.7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row>
    <row r="364" spans="1:65" ht="12.7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row>
    <row r="365" spans="1:65" ht="12.7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row>
    <row r="366" spans="1:65" ht="12.7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row>
    <row r="367" spans="1:65" ht="12.7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row>
    <row r="368" spans="1:65" ht="12.7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row>
    <row r="369" spans="1:65" ht="12.7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row>
    <row r="370" spans="1:65" ht="12.7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row>
    <row r="371" spans="1:65" ht="12.7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row>
    <row r="372" spans="1:65" ht="12.7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row>
    <row r="373" spans="1:65" ht="12.7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row>
    <row r="374" spans="1:65" ht="12.7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row>
    <row r="375" spans="1:65" ht="12.7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row>
    <row r="376" spans="1:65" ht="12.7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row>
    <row r="377" spans="1:65" ht="12.7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row>
    <row r="378" spans="1:65" ht="12.7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row>
    <row r="379" spans="1:65" ht="12.7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row>
    <row r="380" spans="1:65" ht="12.7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row>
    <row r="381" spans="1:65" ht="12.7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row>
    <row r="382" spans="1:65" ht="12.7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row>
    <row r="383" spans="1:65" ht="12.7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row>
    <row r="384" spans="1:65" ht="12.7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row>
    <row r="385" spans="1:65" ht="12.7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row>
    <row r="386" spans="1:65" ht="12.7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row>
    <row r="387" spans="1:65" ht="12.7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row>
    <row r="388" spans="1:65" ht="12.7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row>
    <row r="389" spans="1:65" ht="12.7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row>
    <row r="390" spans="1:65" ht="12.7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row>
    <row r="391" spans="1:65" ht="12.7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row>
    <row r="392" spans="1:65" ht="12.7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row>
    <row r="393" spans="1:65" ht="12.7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row>
    <row r="394" spans="1:65" ht="12.7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row>
    <row r="395" spans="1:65" ht="12.7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row>
    <row r="396" spans="1:65" ht="12.7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row>
    <row r="397" spans="1:65" ht="12.7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row>
    <row r="398" spans="1:65" ht="12.7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row>
    <row r="399" spans="1:65" ht="12.7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row>
    <row r="400" spans="1:65" ht="12.7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row>
    <row r="401" spans="1:65" ht="12.7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row>
    <row r="402" spans="1:65" ht="12.7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row>
    <row r="403" spans="1:65" ht="12.7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row>
    <row r="404" spans="1:65" ht="12.7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row>
    <row r="405" spans="1:65" ht="12.7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row>
    <row r="406" spans="1:65" ht="12.7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row>
    <row r="407" spans="1:65" ht="12.7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row>
    <row r="408" spans="1:65" ht="12.7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row>
    <row r="409" spans="1:65" ht="12.7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row>
    <row r="410" spans="1:65" ht="12.7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row>
    <row r="411" spans="1:65" ht="12.7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row>
    <row r="412" spans="1:65" ht="12.7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row>
    <row r="413" spans="1:65" ht="12.7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row>
    <row r="414" spans="1:65" ht="12.7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row>
    <row r="415" spans="1:65" ht="12.7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row>
    <row r="416" spans="1:65" ht="12.7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row>
    <row r="417" spans="1:65" ht="12.7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row>
    <row r="418" spans="1:65" ht="12.7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row>
    <row r="419" spans="1:65" ht="12.7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row>
    <row r="420" spans="1:65" ht="12.7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row>
    <row r="421" spans="1:65" ht="12.7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row>
    <row r="422" spans="25:65" ht="12.7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row>
    <row r="423" spans="25:65" ht="12.7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row>
    <row r="424" spans="25:65" ht="12.7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row>
    <row r="425" spans="25:65" ht="12.7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row>
    <row r="426" spans="25:65" ht="12.7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row>
    <row r="427" spans="25:65" ht="12.7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row>
    <row r="428" spans="25:65" ht="12.7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row>
    <row r="429" spans="26:65" ht="12.7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row>
    <row r="430" spans="26:65" ht="12.7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row>
    <row r="431" spans="26:65" ht="12.7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row>
    <row r="432" spans="26:65" ht="12.7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row>
    <row r="433" spans="26:65" ht="12.7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row>
    <row r="434" spans="26:65" ht="12.7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row>
    <row r="435" spans="26:65" ht="12.7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row>
    <row r="436" spans="26:65" ht="12.7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row>
    <row r="437" spans="26:65" ht="12.7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row>
    <row r="438" spans="26:65" ht="12.7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row>
    <row r="439" spans="26:65" ht="12.7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row>
    <row r="440" spans="26:65" ht="12.7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row>
    <row r="441" spans="26:65" ht="12.7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row>
    <row r="442" spans="26:65" ht="12.7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row>
    <row r="443" spans="26:65" ht="12.7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row>
    <row r="444" spans="26:65" ht="12.7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row>
    <row r="445" spans="26:65" ht="12.7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row>
    <row r="446" spans="26:65" ht="12.7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row>
    <row r="447" spans="26:65" ht="12.7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row>
    <row r="448" spans="26:65" ht="12.7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row>
    <row r="449" spans="26:65" ht="12.7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row>
    <row r="450" spans="26:65" ht="12.7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row>
    <row r="451" spans="26:65" ht="12.7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row>
    <row r="452" spans="26:65" ht="12.7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row>
    <row r="453" spans="26:65" ht="12.7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row>
    <row r="454" spans="26:65" ht="12.7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row>
    <row r="455" spans="26:65" ht="12.7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row>
    <row r="456" spans="26:65" ht="12.7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row>
    <row r="457" spans="26:65" ht="12.7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row>
    <row r="458" spans="26:65" ht="12.7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row>
    <row r="459" spans="26:65" ht="12.7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row>
    <row r="460" spans="26:65" ht="12.7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row>
    <row r="461" spans="26:65" ht="12.7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row>
    <row r="462" spans="26:65" ht="12.7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row>
    <row r="463" spans="26:65" ht="12.7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row>
    <row r="464" spans="26:65" ht="12.7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row>
    <row r="465" spans="26:65" ht="12.7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row>
    <row r="466" spans="26:65" ht="12.7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row>
    <row r="467" spans="26:65" ht="12.7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row>
    <row r="468" spans="26:65" ht="12.7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row>
    <row r="469" spans="26:65" ht="12.7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row>
    <row r="470" spans="26:65" ht="12.7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row>
  </sheetData>
  <sheetProtection/>
  <mergeCells count="1">
    <mergeCell ref="F1:I1"/>
  </mergeCells>
  <printOptions/>
  <pageMargins left="0.5118110236220472" right="0.5118110236220472" top="0.7989583333333333" bottom="0.35433070866141736" header="0.31496062992125984" footer="0.31496062992125984"/>
  <pageSetup horizontalDpi="600" verticalDpi="600" orientation="landscape" pageOrder="overThenDown" paperSize="9" scale="65" r:id="rId1"/>
  <headerFooter alignWithMargins="0">
    <oddHeader>&amp;CSLADE GREEN MEDICAL CENTRE - PATIENT SURVEY 2012-2013&amp;RAPPENDIX 1</oddHeader>
  </headerFooter>
</worksheet>
</file>

<file path=xl/worksheets/sheet2.xml><?xml version="1.0" encoding="utf-8"?>
<worksheet xmlns="http://schemas.openxmlformats.org/spreadsheetml/2006/main" xmlns:r="http://schemas.openxmlformats.org/officeDocument/2006/relationships">
  <dimension ref="A1:AF100"/>
  <sheetViews>
    <sheetView zoomScalePageLayoutView="0" workbookViewId="0" topLeftCell="S16">
      <selection activeCell="H32" sqref="H32"/>
    </sheetView>
  </sheetViews>
  <sheetFormatPr defaultColWidth="9.140625" defaultRowHeight="12.75"/>
  <cols>
    <col min="1" max="36" width="10.7109375" style="0" customWidth="1"/>
  </cols>
  <sheetData>
    <row r="1" spans="2:10" ht="27.75" customHeight="1">
      <c r="B1" s="70" t="s">
        <v>126</v>
      </c>
      <c r="C1" s="70"/>
      <c r="D1" s="70"/>
      <c r="E1" s="70"/>
      <c r="F1" s="70"/>
      <c r="G1" s="70"/>
      <c r="H1" s="70"/>
      <c r="I1" s="70"/>
      <c r="J1" s="70"/>
    </row>
    <row r="2" spans="2:32" s="2" customFormat="1" ht="68.25" customHeight="1">
      <c r="B2" s="2" t="s">
        <v>15</v>
      </c>
      <c r="C2" s="2" t="s">
        <v>16</v>
      </c>
      <c r="D2" s="2" t="s">
        <v>17</v>
      </c>
      <c r="E2" s="2" t="s">
        <v>18</v>
      </c>
      <c r="F2" s="2" t="s">
        <v>19</v>
      </c>
      <c r="G2" s="2" t="s">
        <v>20</v>
      </c>
      <c r="H2" s="2" t="s">
        <v>21</v>
      </c>
      <c r="I2" s="2" t="s">
        <v>22</v>
      </c>
      <c r="J2" s="2" t="s">
        <v>23</v>
      </c>
      <c r="K2" s="2" t="s">
        <v>24</v>
      </c>
      <c r="L2" s="2" t="s">
        <v>25</v>
      </c>
      <c r="M2" s="2" t="s">
        <v>26</v>
      </c>
      <c r="N2" s="2" t="s">
        <v>28</v>
      </c>
      <c r="O2" s="2" t="s">
        <v>27</v>
      </c>
      <c r="P2" s="2" t="s">
        <v>39</v>
      </c>
      <c r="Q2" s="2" t="s">
        <v>29</v>
      </c>
      <c r="R2" s="2" t="s">
        <v>30</v>
      </c>
      <c r="S2" s="2" t="s">
        <v>31</v>
      </c>
      <c r="T2" s="2" t="s">
        <v>32</v>
      </c>
      <c r="U2" s="2" t="s">
        <v>33</v>
      </c>
      <c r="V2" s="2" t="s">
        <v>34</v>
      </c>
      <c r="W2" s="2" t="s">
        <v>35</v>
      </c>
      <c r="X2" s="2" t="s">
        <v>36</v>
      </c>
      <c r="Y2" s="2" t="s">
        <v>37</v>
      </c>
      <c r="Z2" s="2" t="s">
        <v>38</v>
      </c>
      <c r="AA2" s="2" t="s">
        <v>127</v>
      </c>
      <c r="AB2" s="2" t="s">
        <v>128</v>
      </c>
      <c r="AC2" s="2" t="s">
        <v>129</v>
      </c>
      <c r="AD2" s="2" t="s">
        <v>130</v>
      </c>
      <c r="AE2" s="2" t="s">
        <v>131</v>
      </c>
      <c r="AF2" s="2" t="s">
        <v>132</v>
      </c>
    </row>
    <row r="3" s="2" customFormat="1" ht="18.75" customHeight="1"/>
    <row r="4" spans="1:28" s="25" customFormat="1" ht="45">
      <c r="A4" s="24" t="s">
        <v>2</v>
      </c>
      <c r="B4" s="25" t="e">
        <f>DAVERAGE('Data entry'!C2:C1001,"list",'Formula''s'!B7:B8)</f>
        <v>#VALUE!</v>
      </c>
      <c r="C4" s="25" t="e">
        <f>DAVERAGE('Data entry'!D2:D1001,"list",'Formula''s'!C7:C8)</f>
        <v>#VALUE!</v>
      </c>
      <c r="D4" s="25" t="e">
        <f>DAVERAGE('Data entry'!E2:E1001,"list",'Formula''s'!C7:C8)</f>
        <v>#VALUE!</v>
      </c>
      <c r="E4" s="25" t="e">
        <f>DAVERAGE('Data entry'!J2:J1001,"list",'Formula''s'!C7:C8)</f>
        <v>#VALUE!</v>
      </c>
      <c r="F4" s="25" t="e">
        <f>DAVERAGE('Data entry'!K2:K1001,"list",'Formula''s'!C7:C8)</f>
        <v>#VALUE!</v>
      </c>
      <c r="G4" s="25" t="e">
        <f>DAVERAGE('Data entry'!L2:L1001,"list",'Formula''s'!C7:C8)</f>
        <v>#VALUE!</v>
      </c>
      <c r="H4" s="25" t="e">
        <f>DAVERAGE('Data entry'!M2:M1001,"list",'Formula''s'!C7:C8)</f>
        <v>#VALUE!</v>
      </c>
      <c r="I4" s="25" t="e">
        <f>DAVERAGE('Data entry'!N2:N1001,"list",'Formula''s'!I7:I8)</f>
        <v>#VALUE!</v>
      </c>
      <c r="J4" s="25" t="e">
        <f>DAVERAGE('Data entry'!O2:O1001,"list",'Formula''s'!B7:B8)</f>
        <v>#VALUE!</v>
      </c>
      <c r="K4" s="25" t="e">
        <f>DAVERAGE('Data entry'!P2:P1001,"list",'Formula''s'!C7:C8)</f>
        <v>#VALUE!</v>
      </c>
      <c r="L4" s="25" t="e">
        <f>DAVERAGE('Data entry'!Q2:Q1001,"list",'Formula''s'!C7:C8)</f>
        <v>#VALUE!</v>
      </c>
      <c r="M4" s="25" t="e">
        <f>DAVERAGE('Data entry'!R2:R1001,"list",'Formula''s'!C7:C8)</f>
        <v>#VALUE!</v>
      </c>
      <c r="N4" s="25" t="e">
        <f>DAVERAGE('Data entry'!S2:S1001,"list",'Formula''s'!C7:C8)</f>
        <v>#VALUE!</v>
      </c>
      <c r="O4" s="25" t="e">
        <f>DAVERAGE('Data entry'!T2:T1001,"list",'Formula''s'!C7:C8)</f>
        <v>#VALUE!</v>
      </c>
      <c r="P4" s="25" t="e">
        <f>DAVERAGE('Data entry'!U2:U1001,"list",'Formula''s'!C7:C8)</f>
        <v>#VALUE!</v>
      </c>
      <c r="Q4" s="25" t="e">
        <f>DAVERAGE('Data entry'!V2:V1001,"list",'Formula''s'!C7:C8)</f>
        <v>#VALUE!</v>
      </c>
      <c r="R4" s="25" t="e">
        <f>DAVERAGE('Data entry'!W2:W1001,"list",'Formula''s'!C7:C8)</f>
        <v>#VALUE!</v>
      </c>
      <c r="S4" s="25" t="e">
        <f>DAVERAGE('Data entry'!X2:X1001,"list",'Formula''s'!C7:C8)</f>
        <v>#VALUE!</v>
      </c>
      <c r="T4" s="25" t="e">
        <f>DAVERAGE('Data entry'!Y2:Y1001,"list",'Formula''s'!C7:C8)</f>
        <v>#VALUE!</v>
      </c>
      <c r="U4" s="25" t="e">
        <f>DAVERAGE('Data entry'!Z2:Z1001,"list",'Formula''s'!C7:C8)</f>
        <v>#VALUE!</v>
      </c>
      <c r="V4" s="25" t="e">
        <f>DAVERAGE('Data entry'!AA2:AA1001,"list",'Formula''s'!C7:C8)</f>
        <v>#VALUE!</v>
      </c>
      <c r="W4" s="25" t="e">
        <f>DAVERAGE('Data entry'!AB2:AB1001,"list",'Formula''s'!C7:C8)</f>
        <v>#VALUE!</v>
      </c>
      <c r="X4" s="25" t="e">
        <f>4-DAVERAGE('Data entry'!AC2:AC1001,"list",'Formula''s'!X7:X8)</f>
        <v>#VALUE!</v>
      </c>
      <c r="Y4" s="25" t="e">
        <f>4-DAVERAGE('Data entry'!AD2:AD1001,"list",'Formula''s'!X7:X8)</f>
        <v>#VALUE!</v>
      </c>
      <c r="Z4" s="25" t="e">
        <f>4-DAVERAGE('Data entry'!AE2:AE1001,"list",'Formula''s'!X7:X8)</f>
        <v>#VALUE!</v>
      </c>
      <c r="AB4" s="25" t="e">
        <f>DAVERAGE('Data entry'!AG2:AG1001,"list",'Formula''s'!AB7:AB8)</f>
        <v>#VALUE!</v>
      </c>
    </row>
    <row r="5" spans="1:26" s="3" customFormat="1" ht="33.75">
      <c r="A5" s="22" t="s">
        <v>4</v>
      </c>
      <c r="C5" s="3" t="e">
        <f>((C4-1)*100)/5</f>
        <v>#VALUE!</v>
      </c>
      <c r="D5" s="3" t="e">
        <f>((D4-1)*100)/5</f>
        <v>#VALUE!</v>
      </c>
      <c r="F5" s="3" t="e">
        <f>((F4-1)*100)/5</f>
        <v>#VALUE!</v>
      </c>
      <c r="H5" s="3" t="e">
        <f>((H4-1)*100)/5</f>
        <v>#VALUE!</v>
      </c>
      <c r="K5" s="3" t="e">
        <f>((K4-1)*100)/5</f>
        <v>#VALUE!</v>
      </c>
      <c r="L5" s="3" t="e">
        <f>((L4-1)*100)/5</f>
        <v>#VALUE!</v>
      </c>
      <c r="M5" s="3" t="e">
        <f>((M4-1)*100)/5</f>
        <v>#VALUE!</v>
      </c>
      <c r="O5" s="3" t="e">
        <f aca="true" t="shared" si="0" ref="O5:W5">((O4-1)*100)/5</f>
        <v>#VALUE!</v>
      </c>
      <c r="P5" s="3" t="e">
        <f t="shared" si="0"/>
        <v>#VALUE!</v>
      </c>
      <c r="Q5" s="3" t="e">
        <f t="shared" si="0"/>
        <v>#VALUE!</v>
      </c>
      <c r="R5" s="3" t="e">
        <f t="shared" si="0"/>
        <v>#VALUE!</v>
      </c>
      <c r="S5" s="3" t="e">
        <f t="shared" si="0"/>
        <v>#VALUE!</v>
      </c>
      <c r="T5" s="3" t="e">
        <f t="shared" si="0"/>
        <v>#VALUE!</v>
      </c>
      <c r="U5" s="3" t="e">
        <f t="shared" si="0"/>
        <v>#VALUE!</v>
      </c>
      <c r="V5" s="3" t="e">
        <f t="shared" si="0"/>
        <v>#VALUE!</v>
      </c>
      <c r="W5" s="3" t="e">
        <f t="shared" si="0"/>
        <v>#VALUE!</v>
      </c>
      <c r="X5" s="3" t="e">
        <f>((X4-1)*100)/2</f>
        <v>#VALUE!</v>
      </c>
      <c r="Y5" s="3" t="e">
        <f>((Y4-1)*100)/2</f>
        <v>#VALUE!</v>
      </c>
      <c r="Z5" s="3" t="e">
        <f>((Z4-1)*100)/2</f>
        <v>#VALUE!</v>
      </c>
    </row>
    <row r="6" ht="12.75">
      <c r="A6" s="8"/>
    </row>
    <row r="7" spans="1:28" ht="12.75">
      <c r="A7" s="69" t="s">
        <v>3</v>
      </c>
      <c r="B7" t="s">
        <v>0</v>
      </c>
      <c r="C7" t="s">
        <v>0</v>
      </c>
      <c r="I7" t="s">
        <v>0</v>
      </c>
      <c r="X7" t="s">
        <v>0</v>
      </c>
      <c r="AB7" t="s">
        <v>0</v>
      </c>
    </row>
    <row r="8" spans="1:28" ht="12.75">
      <c r="A8" s="69"/>
      <c r="B8" t="s">
        <v>43</v>
      </c>
      <c r="C8" t="s">
        <v>1</v>
      </c>
      <c r="I8" t="s">
        <v>44</v>
      </c>
      <c r="X8" t="s">
        <v>45</v>
      </c>
      <c r="AB8" t="s">
        <v>122</v>
      </c>
    </row>
    <row r="9" ht="12.75">
      <c r="A9" s="23"/>
    </row>
    <row r="10" spans="1:29" s="27" customFormat="1" ht="12.75">
      <c r="A10" s="24"/>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C10" s="26"/>
    </row>
    <row r="11" ht="12.75">
      <c r="A11" s="6"/>
    </row>
    <row r="12" spans="2:24" ht="30" customHeight="1">
      <c r="B12" s="1"/>
      <c r="C12" s="1"/>
      <c r="D12" s="14"/>
      <c r="E12" s="14"/>
      <c r="F12" s="9" t="s">
        <v>56</v>
      </c>
      <c r="G12" s="9"/>
      <c r="H12" s="9"/>
      <c r="U12" s="19"/>
      <c r="V12" s="19"/>
      <c r="W12" s="19"/>
      <c r="X12" s="19"/>
    </row>
    <row r="13" spans="2:29" ht="30" customHeight="1">
      <c r="B13" s="1"/>
      <c r="C13" s="1"/>
      <c r="D13" s="39"/>
      <c r="E13" s="12"/>
      <c r="F13" s="32"/>
      <c r="G13" s="30" t="s">
        <v>54</v>
      </c>
      <c r="H13" s="30" t="s">
        <v>55</v>
      </c>
      <c r="L13" s="15"/>
      <c r="P13" s="15"/>
      <c r="S13" s="15"/>
      <c r="T13" s="15"/>
      <c r="U13" s="16"/>
      <c r="W13" s="17"/>
      <c r="X13" s="17"/>
      <c r="Y13" s="16"/>
      <c r="AB13" s="9"/>
      <c r="AC13" s="9"/>
    </row>
    <row r="14" spans="2:29" ht="30" customHeight="1">
      <c r="B14" s="1"/>
      <c r="C14" s="1"/>
      <c r="D14" s="38"/>
      <c r="E14" s="11"/>
      <c r="F14" s="30" t="s">
        <v>92</v>
      </c>
      <c r="G14" s="40" t="str">
        <f>IF(ISERR($C$5),"No valid cases",TEXT($C$5,"0"))</f>
        <v>No valid cases</v>
      </c>
      <c r="H14" s="33">
        <v>77</v>
      </c>
      <c r="K14" s="29" t="s">
        <v>91</v>
      </c>
      <c r="L14" s="30" t="s">
        <v>57</v>
      </c>
      <c r="M14" s="20"/>
      <c r="N14" s="20"/>
      <c r="O14" s="29" t="s">
        <v>92</v>
      </c>
      <c r="P14" s="30" t="s">
        <v>57</v>
      </c>
      <c r="Q14" s="20"/>
      <c r="R14" s="29" t="s">
        <v>93</v>
      </c>
      <c r="S14" s="30" t="s">
        <v>57</v>
      </c>
      <c r="T14" s="18"/>
      <c r="U14" s="18"/>
      <c r="V14" s="30" t="s">
        <v>94</v>
      </c>
      <c r="W14" s="30" t="s">
        <v>57</v>
      </c>
      <c r="X14" s="18"/>
      <c r="Y14" s="18"/>
      <c r="Z14" s="20"/>
      <c r="AA14" s="30" t="s">
        <v>95</v>
      </c>
      <c r="AB14" s="30" t="s">
        <v>57</v>
      </c>
      <c r="AC14" s="16"/>
    </row>
    <row r="15" spans="2:29" ht="30" customHeight="1">
      <c r="B15" s="1"/>
      <c r="C15" s="1"/>
      <c r="D15" s="9"/>
      <c r="E15" s="11"/>
      <c r="F15" s="30" t="s">
        <v>93</v>
      </c>
      <c r="G15" s="40" t="str">
        <f>IF(ISERR($D$5),"No valid cases",TEXT($D$5,"0"))</f>
        <v>No valid cases</v>
      </c>
      <c r="H15" s="33">
        <v>67</v>
      </c>
      <c r="K15" s="30" t="s">
        <v>42</v>
      </c>
      <c r="L15" s="30">
        <f>COUNTIF('Data entry'!C2:C1001,"=1")</f>
        <v>40</v>
      </c>
      <c r="M15" s="20"/>
      <c r="N15" s="20"/>
      <c r="O15" s="30" t="s">
        <v>62</v>
      </c>
      <c r="P15" s="31">
        <f>COUNTIF('Data entry'!D2:D1001,"=1")</f>
        <v>19</v>
      </c>
      <c r="Q15" s="20"/>
      <c r="R15" s="30" t="s">
        <v>62</v>
      </c>
      <c r="S15" s="31">
        <f>COUNTIF('Data entry'!E2:E1001,"=1")</f>
        <v>13</v>
      </c>
      <c r="T15" s="18"/>
      <c r="U15" s="18"/>
      <c r="V15" s="30" t="s">
        <v>8</v>
      </c>
      <c r="W15" s="31">
        <f>COUNT('Data entry'!#REF!)</f>
        <v>0</v>
      </c>
      <c r="X15" s="18"/>
      <c r="Y15" s="18"/>
      <c r="Z15" s="20"/>
      <c r="AA15" s="30" t="s">
        <v>9</v>
      </c>
      <c r="AB15" s="31">
        <f>COUNTIF('Data entry'!J2:J1001,"=1")</f>
        <v>31</v>
      </c>
      <c r="AC15" s="16"/>
    </row>
    <row r="16" spans="2:29" ht="30" customHeight="1">
      <c r="B16" s="1"/>
      <c r="C16" s="1"/>
      <c r="D16" s="11"/>
      <c r="E16" s="11"/>
      <c r="F16" s="30" t="s">
        <v>96</v>
      </c>
      <c r="G16" s="40" t="str">
        <f>IF(ISERR($F$5),"No valid cases",TEXT($F$5,"0"))</f>
        <v>No valid cases</v>
      </c>
      <c r="H16" s="33">
        <v>60</v>
      </c>
      <c r="K16" s="30" t="s">
        <v>58</v>
      </c>
      <c r="L16" s="30">
        <f>COUNTIF('Data entry'!C2:C1001,"=2")</f>
        <v>5</v>
      </c>
      <c r="M16" s="20"/>
      <c r="N16" s="20"/>
      <c r="O16" s="30" t="s">
        <v>63</v>
      </c>
      <c r="P16" s="31">
        <f>COUNTIF('Data entry'!D2:D1001,"=2")</f>
        <v>23</v>
      </c>
      <c r="Q16" s="20"/>
      <c r="R16" s="30" t="s">
        <v>63</v>
      </c>
      <c r="S16" s="31">
        <f>COUNTIF('Data entry'!E2:E1001,"=2")</f>
        <v>22</v>
      </c>
      <c r="T16" s="18"/>
      <c r="U16" s="18"/>
      <c r="V16" s="30" t="s">
        <v>5</v>
      </c>
      <c r="W16" s="31">
        <f>COUNT('Data entry'!F2:F1001)</f>
        <v>0</v>
      </c>
      <c r="X16" s="18"/>
      <c r="Y16" s="18"/>
      <c r="Z16" s="20"/>
      <c r="AA16" s="30" t="s">
        <v>10</v>
      </c>
      <c r="AB16" s="31">
        <f>COUNTIF('Data entry'!J2:J1001,"=2")</f>
        <v>8</v>
      </c>
      <c r="AC16" s="16"/>
    </row>
    <row r="17" spans="2:29" ht="30" customHeight="1">
      <c r="B17" s="1"/>
      <c r="C17" s="1"/>
      <c r="D17" s="11"/>
      <c r="E17" s="11"/>
      <c r="F17" s="30" t="s">
        <v>98</v>
      </c>
      <c r="G17" s="40" t="str">
        <f>IF(ISERR($H$5),"No valid cases",TEXT($H$5,"0"))</f>
        <v>No valid cases</v>
      </c>
      <c r="H17" s="33">
        <v>69</v>
      </c>
      <c r="K17" s="30" t="s">
        <v>59</v>
      </c>
      <c r="L17" s="30">
        <f>COUNTIF('Data entry'!C2:C1001,"=3")</f>
        <v>0</v>
      </c>
      <c r="M17" s="20"/>
      <c r="N17" s="20"/>
      <c r="O17" s="30" t="s">
        <v>64</v>
      </c>
      <c r="P17" s="31">
        <f>COUNTIF('Data entry'!D2:D1001,"=3")</f>
        <v>2</v>
      </c>
      <c r="Q17" s="20"/>
      <c r="R17" s="30" t="s">
        <v>64</v>
      </c>
      <c r="S17" s="31">
        <f>COUNTIF('Data entry'!E2:E1001,"=3")</f>
        <v>3</v>
      </c>
      <c r="T17" s="18"/>
      <c r="U17" s="18"/>
      <c r="V17" s="30" t="s">
        <v>6</v>
      </c>
      <c r="W17" s="31">
        <f>COUNT('Data entry'!G2:G1001)</f>
        <v>0</v>
      </c>
      <c r="X17" s="18"/>
      <c r="Y17" s="18"/>
      <c r="Z17" s="20"/>
      <c r="AA17" s="30" t="s">
        <v>123</v>
      </c>
      <c r="AB17" s="31">
        <f>COUNTIF('Data entry'!J2:J1001,"=3")</f>
        <v>4</v>
      </c>
      <c r="AC17" s="16"/>
    </row>
    <row r="18" spans="2:29" ht="30" customHeight="1">
      <c r="B18" s="1"/>
      <c r="C18" s="1"/>
      <c r="D18" s="11"/>
      <c r="E18" s="11"/>
      <c r="F18" s="30" t="s">
        <v>101</v>
      </c>
      <c r="G18" s="40" t="str">
        <f>IF(ISERR($K$5),"No valid cases",TEXT($K$5,"0"))</f>
        <v>No valid cases</v>
      </c>
      <c r="H18" s="33">
        <v>57</v>
      </c>
      <c r="K18" s="30" t="s">
        <v>60</v>
      </c>
      <c r="L18" s="30">
        <f>COUNTIF('Data entry'!C2:C1001,"=4")</f>
        <v>0</v>
      </c>
      <c r="M18" s="20"/>
      <c r="N18" s="20"/>
      <c r="O18" s="30" t="s">
        <v>65</v>
      </c>
      <c r="P18" s="31">
        <f>COUNTIF('Data entry'!D2:D1001,"=4")</f>
        <v>1</v>
      </c>
      <c r="Q18" s="20"/>
      <c r="R18" s="30" t="s">
        <v>65</v>
      </c>
      <c r="S18" s="31">
        <f>COUNTIF('Data entry'!E2:E1001,"=4")</f>
        <v>0</v>
      </c>
      <c r="T18" s="18"/>
      <c r="U18" s="18"/>
      <c r="V18" s="30" t="s">
        <v>7</v>
      </c>
      <c r="W18" s="31">
        <f>COUNT('Data entry'!H2:H1001)</f>
        <v>0</v>
      </c>
      <c r="X18" s="18"/>
      <c r="Y18" s="18"/>
      <c r="Z18" s="20"/>
      <c r="AA18" s="30" t="s">
        <v>11</v>
      </c>
      <c r="AB18" s="31">
        <f>COUNTIF('Data entry'!J2:J1001,"=4")</f>
        <v>0</v>
      </c>
      <c r="AC18" s="16"/>
    </row>
    <row r="19" spans="2:29" ht="30" customHeight="1">
      <c r="B19" s="1"/>
      <c r="C19" s="1"/>
      <c r="D19" s="13"/>
      <c r="E19" s="13"/>
      <c r="F19" s="29" t="s">
        <v>102</v>
      </c>
      <c r="G19" s="40" t="str">
        <f>IF(ISERR($L$5),"No valid cases",TEXT($L$5,"0"))</f>
        <v>No valid cases</v>
      </c>
      <c r="H19" s="33">
        <v>59</v>
      </c>
      <c r="K19" s="30" t="s">
        <v>61</v>
      </c>
      <c r="L19" s="30">
        <f>COUNTIF('Data entry'!C2:C1001,"=5")</f>
        <v>0</v>
      </c>
      <c r="M19" s="20"/>
      <c r="N19" s="20"/>
      <c r="O19" s="30" t="s">
        <v>66</v>
      </c>
      <c r="P19" s="31">
        <f>COUNTIF('Data entry'!D2:D1001,"=5")</f>
        <v>0</v>
      </c>
      <c r="Q19" s="20"/>
      <c r="R19" s="30" t="s">
        <v>66</v>
      </c>
      <c r="S19" s="31">
        <f>COUNTIF('Data entry'!E2:E1001,"=5")</f>
        <v>3</v>
      </c>
      <c r="T19" s="18"/>
      <c r="U19" s="18"/>
      <c r="V19" s="30" t="s">
        <v>42</v>
      </c>
      <c r="W19" s="31">
        <f>COUNT('Data entry'!I2:I1001)</f>
        <v>0</v>
      </c>
      <c r="X19" s="18"/>
      <c r="Y19" s="9"/>
      <c r="Z19" s="20"/>
      <c r="AA19" s="30" t="s">
        <v>12</v>
      </c>
      <c r="AB19" s="31">
        <f>COUNTIF('Data entry'!J2:J1001,"=5")</f>
        <v>1</v>
      </c>
      <c r="AC19" s="16"/>
    </row>
    <row r="20" spans="2:29" ht="30" customHeight="1">
      <c r="B20" s="1"/>
      <c r="C20" s="1"/>
      <c r="D20" s="11"/>
      <c r="E20" s="11"/>
      <c r="F20" s="30" t="s">
        <v>103</v>
      </c>
      <c r="G20" s="40" t="str">
        <f>IF(ISERR($M$5),"No valid cases",TEXT($M$5,"0"))</f>
        <v>No valid cases</v>
      </c>
      <c r="H20" s="33">
        <v>61</v>
      </c>
      <c r="K20" s="20"/>
      <c r="L20" s="20"/>
      <c r="M20" s="20"/>
      <c r="N20" s="20"/>
      <c r="O20" s="30" t="s">
        <v>67</v>
      </c>
      <c r="P20" s="31">
        <f>COUNTIF('Data entry'!D2:D1001,"=6")</f>
        <v>0</v>
      </c>
      <c r="Q20" s="20"/>
      <c r="R20" s="30" t="s">
        <v>67</v>
      </c>
      <c r="S20" s="31">
        <f>COUNTIF('Data entry'!E2:E1001,"=6")</f>
        <v>3</v>
      </c>
      <c r="T20" s="18"/>
      <c r="U20" s="18"/>
      <c r="V20" s="18"/>
      <c r="W20" s="18"/>
      <c r="X20" s="18"/>
      <c r="Y20" s="18"/>
      <c r="Z20" s="20"/>
      <c r="AA20" s="30" t="s">
        <v>13</v>
      </c>
      <c r="AB20" s="31">
        <f>COUNTIF('Data entry'!J2:J1001,"=6")</f>
        <v>0</v>
      </c>
      <c r="AC20" s="16"/>
    </row>
    <row r="21" spans="2:29" ht="30" customHeight="1">
      <c r="B21" s="1"/>
      <c r="C21" s="1"/>
      <c r="D21" s="13"/>
      <c r="E21" s="13"/>
      <c r="F21" s="29" t="s">
        <v>105</v>
      </c>
      <c r="G21" s="40" t="str">
        <f>IF(ISERR($O$5),"No valid cases",TEXT($O$5,"0"))</f>
        <v>No valid cases</v>
      </c>
      <c r="H21" s="33">
        <v>69</v>
      </c>
      <c r="J21" s="8"/>
      <c r="K21" s="20"/>
      <c r="L21" s="20"/>
      <c r="M21" s="20"/>
      <c r="N21" s="20"/>
      <c r="O21" s="20"/>
      <c r="P21" s="20"/>
      <c r="Q21" s="20"/>
      <c r="R21" s="18"/>
      <c r="S21" s="18"/>
      <c r="T21" s="18"/>
      <c r="U21" s="18"/>
      <c r="V21" s="18"/>
      <c r="W21" s="18"/>
      <c r="X21" s="9"/>
      <c r="Y21" s="9"/>
      <c r="Z21" s="20"/>
      <c r="AA21" s="30" t="s">
        <v>14</v>
      </c>
      <c r="AB21" s="31">
        <f>COUNTIF('Data entry'!J2:J1001,"=7")</f>
        <v>0</v>
      </c>
      <c r="AC21" s="16"/>
    </row>
    <row r="22" spans="2:24" ht="30" customHeight="1">
      <c r="B22" s="1"/>
      <c r="C22" s="1"/>
      <c r="D22" s="13"/>
      <c r="E22" s="13"/>
      <c r="F22" s="29" t="s">
        <v>106</v>
      </c>
      <c r="G22" s="40" t="str">
        <f>IF(ISERR($P$5),"No valid cases",TEXT($P$5,"0"))</f>
        <v>No valid cases</v>
      </c>
      <c r="H22" s="33">
        <v>81</v>
      </c>
      <c r="X22" s="7"/>
    </row>
    <row r="23" spans="2:28" ht="30" customHeight="1">
      <c r="B23" s="1"/>
      <c r="C23" s="1"/>
      <c r="D23" s="13"/>
      <c r="E23" s="13"/>
      <c r="F23" s="29" t="s">
        <v>107</v>
      </c>
      <c r="G23" s="40" t="str">
        <f>IF(ISERR($Q$5),"No valid cases",TEXT($Q$5,"0"))</f>
        <v>No valid cases</v>
      </c>
      <c r="H23" s="33">
        <v>84</v>
      </c>
      <c r="L23" s="9"/>
      <c r="M23" s="16"/>
      <c r="P23" s="9"/>
      <c r="Q23" s="18"/>
      <c r="T23" s="9"/>
      <c r="U23" s="16"/>
      <c r="X23" s="9"/>
      <c r="Y23" s="9"/>
      <c r="AB23" s="9"/>
    </row>
    <row r="24" spans="2:28" ht="30" customHeight="1">
      <c r="B24" s="1"/>
      <c r="C24" s="1"/>
      <c r="D24" s="13"/>
      <c r="E24" s="13"/>
      <c r="F24" s="29" t="s">
        <v>108</v>
      </c>
      <c r="G24" s="40" t="str">
        <f>IF(ISERR($R$5),"No valid cases",TEXT($R$5,"0"))</f>
        <v>No valid cases</v>
      </c>
      <c r="H24" s="33">
        <v>84</v>
      </c>
      <c r="K24" s="30" t="s">
        <v>96</v>
      </c>
      <c r="L24" s="30" t="s">
        <v>57</v>
      </c>
      <c r="M24" s="18"/>
      <c r="N24" s="20"/>
      <c r="O24" s="30" t="s">
        <v>97</v>
      </c>
      <c r="P24" s="30" t="s">
        <v>57</v>
      </c>
      <c r="Q24" s="9"/>
      <c r="R24" s="20"/>
      <c r="S24" s="30" t="s">
        <v>98</v>
      </c>
      <c r="T24" s="30" t="s">
        <v>57</v>
      </c>
      <c r="U24" s="18"/>
      <c r="V24" s="20"/>
      <c r="W24" s="30" t="s">
        <v>99</v>
      </c>
      <c r="X24" s="30" t="s">
        <v>57</v>
      </c>
      <c r="Y24" s="9"/>
      <c r="Z24" s="20"/>
      <c r="AA24" s="30" t="s">
        <v>100</v>
      </c>
      <c r="AB24" s="30" t="s">
        <v>57</v>
      </c>
    </row>
    <row r="25" spans="2:32" ht="30" customHeight="1">
      <c r="B25" s="1"/>
      <c r="C25" s="1"/>
      <c r="D25" s="13"/>
      <c r="E25" s="13"/>
      <c r="F25" s="29" t="s">
        <v>109</v>
      </c>
      <c r="G25" s="40" t="str">
        <f>IF(ISERR($S$5),"No valid cases",TEXT($S$5,"0"))</f>
        <v>No valid cases</v>
      </c>
      <c r="H25" s="33">
        <v>81</v>
      </c>
      <c r="K25" s="30" t="s">
        <v>62</v>
      </c>
      <c r="L25" s="31">
        <f>COUNTIF('Data entry'!K2:K1001,"=1")</f>
        <v>41</v>
      </c>
      <c r="M25" s="9"/>
      <c r="N25" s="20"/>
      <c r="O25" s="30" t="s">
        <v>9</v>
      </c>
      <c r="P25" s="31">
        <f>COUNTIF('Data entry'!L2:L1001,"=1")</f>
        <v>12</v>
      </c>
      <c r="Q25" s="21"/>
      <c r="R25" s="20"/>
      <c r="S25" s="30" t="s">
        <v>62</v>
      </c>
      <c r="T25" s="31">
        <f>COUNTIF('Data entry'!M2:M1001,"=1")</f>
        <v>15</v>
      </c>
      <c r="U25" s="18"/>
      <c r="V25" s="20"/>
      <c r="W25" s="30" t="s">
        <v>51</v>
      </c>
      <c r="X25" s="31">
        <f>COUNTIF('Data entry'!N2:N1001,"=1")</f>
        <v>12</v>
      </c>
      <c r="Y25" s="21"/>
      <c r="Z25" s="20"/>
      <c r="AA25" s="30" t="s">
        <v>46</v>
      </c>
      <c r="AB25" s="31">
        <f>COUNTIF('Data entry'!O2:O1001,"=1")</f>
        <v>19</v>
      </c>
      <c r="AF25" s="11"/>
    </row>
    <row r="26" spans="2:32" ht="30" customHeight="1">
      <c r="B26" s="1"/>
      <c r="C26" s="1"/>
      <c r="D26" s="13"/>
      <c r="E26" s="13"/>
      <c r="F26" s="29" t="s">
        <v>110</v>
      </c>
      <c r="G26" s="40" t="str">
        <f>IF(ISERR($T$5),"No valid cases",TEXT($T$5,"0"))</f>
        <v>No valid cases</v>
      </c>
      <c r="H26" s="33">
        <v>83</v>
      </c>
      <c r="K26" s="30" t="s">
        <v>63</v>
      </c>
      <c r="L26" s="31">
        <f>COUNTIF('Data entry'!K2:K1001,"=2")</f>
        <v>4</v>
      </c>
      <c r="M26" s="18"/>
      <c r="N26" s="20"/>
      <c r="O26" s="30" t="s">
        <v>10</v>
      </c>
      <c r="P26" s="31">
        <f>COUNTIF('Data entry'!L2:L1001,"=2")</f>
        <v>22</v>
      </c>
      <c r="Q26" s="21"/>
      <c r="R26" s="20"/>
      <c r="S26" s="30" t="s">
        <v>63</v>
      </c>
      <c r="T26" s="31">
        <f>COUNTIF('Data entry'!M2:M1001,"=2")</f>
        <v>30</v>
      </c>
      <c r="U26" s="18"/>
      <c r="V26" s="20"/>
      <c r="W26" s="30" t="s">
        <v>52</v>
      </c>
      <c r="X26" s="31">
        <f>COUNTIF('Data entry'!N2:N1001,"=2")</f>
        <v>28</v>
      </c>
      <c r="Y26" s="21"/>
      <c r="Z26" s="20"/>
      <c r="AA26" s="30" t="s">
        <v>47</v>
      </c>
      <c r="AB26" s="31">
        <f>COUNTIF('Data entry'!O2:O1001,"=2")</f>
        <v>12</v>
      </c>
      <c r="AF26" s="10"/>
    </row>
    <row r="27" spans="2:32" ht="30" customHeight="1">
      <c r="B27" s="1"/>
      <c r="C27" s="1"/>
      <c r="D27" s="13"/>
      <c r="E27" s="13"/>
      <c r="F27" s="29" t="s">
        <v>111</v>
      </c>
      <c r="G27" s="40" t="str">
        <f>IF(ISERR($U$5),"No valid cases",TEXT($U$5,"0"))</f>
        <v>No valid cases</v>
      </c>
      <c r="H27" s="33">
        <v>80</v>
      </c>
      <c r="K27" s="30" t="s">
        <v>64</v>
      </c>
      <c r="L27" s="31">
        <f>COUNTIF('Data entry'!K2:K1001,"=3")</f>
        <v>0</v>
      </c>
      <c r="M27" s="18"/>
      <c r="N27" s="20"/>
      <c r="O27" s="30" t="s">
        <v>123</v>
      </c>
      <c r="P27" s="31">
        <f>COUNTIF('Data entry'!L2:L1001,"=3")</f>
        <v>8</v>
      </c>
      <c r="Q27" s="21"/>
      <c r="R27" s="20"/>
      <c r="S27" s="30" t="s">
        <v>64</v>
      </c>
      <c r="T27" s="31">
        <f>COUNTIF('Data entry'!M2:M1001,"=3")</f>
        <v>0</v>
      </c>
      <c r="U27" s="18"/>
      <c r="V27" s="20"/>
      <c r="W27" s="30" t="s">
        <v>53</v>
      </c>
      <c r="X27" s="31">
        <f>COUNTIF('Data entry'!N2:N1001,"=3")</f>
        <v>4</v>
      </c>
      <c r="Y27" s="21"/>
      <c r="Z27" s="20"/>
      <c r="AA27" s="30" t="s">
        <v>48</v>
      </c>
      <c r="AB27" s="31">
        <f>COUNTIF('Data entry'!O2:O1001,"=3")</f>
        <v>11</v>
      </c>
      <c r="AF27" s="3"/>
    </row>
    <row r="28" spans="2:32" ht="30" customHeight="1">
      <c r="B28" s="1"/>
      <c r="C28" s="1"/>
      <c r="D28" s="13"/>
      <c r="E28" s="13"/>
      <c r="F28" s="29" t="s">
        <v>112</v>
      </c>
      <c r="G28" s="40" t="str">
        <f>IF(ISERR($V$5),"No valid cases",TEXT($V$5,"0"))</f>
        <v>No valid cases</v>
      </c>
      <c r="H28" s="33">
        <v>84</v>
      </c>
      <c r="K28" s="30" t="s">
        <v>65</v>
      </c>
      <c r="L28" s="31">
        <f>COUNTIF('Data entry'!K2:K1001,"=4")</f>
        <v>0</v>
      </c>
      <c r="M28" s="18"/>
      <c r="N28" s="20"/>
      <c r="O28" s="30" t="s">
        <v>11</v>
      </c>
      <c r="P28" s="31">
        <f>COUNTIF('Data entry'!L2:L1001,"=4")</f>
        <v>1</v>
      </c>
      <c r="Q28" s="21"/>
      <c r="R28" s="20"/>
      <c r="S28" s="30" t="s">
        <v>65</v>
      </c>
      <c r="T28" s="31">
        <f>COUNTIF('Data entry'!M2:M1001,"=4")</f>
        <v>0</v>
      </c>
      <c r="U28" s="18"/>
      <c r="V28" s="18"/>
      <c r="W28" s="18"/>
      <c r="X28" s="18"/>
      <c r="Y28" s="18"/>
      <c r="Z28" s="20"/>
      <c r="AA28" s="30" t="s">
        <v>49</v>
      </c>
      <c r="AB28" s="31">
        <f>COUNTIF('Data entry'!O2:O1001,"=4")</f>
        <v>1</v>
      </c>
      <c r="AF28" s="3"/>
    </row>
    <row r="29" spans="2:32" ht="30" customHeight="1">
      <c r="B29" s="1"/>
      <c r="C29" s="1"/>
      <c r="D29" s="11"/>
      <c r="E29" s="11"/>
      <c r="F29" s="30" t="s">
        <v>113</v>
      </c>
      <c r="G29" s="40" t="str">
        <f>IF(ISERR($W$5),"No valid cases",TEXT($W$5,"0"))</f>
        <v>No valid cases</v>
      </c>
      <c r="H29" s="33">
        <v>84</v>
      </c>
      <c r="K29" s="30" t="s">
        <v>66</v>
      </c>
      <c r="L29" s="31">
        <f>COUNTIF('Data entry'!K2:K1001,"=5")</f>
        <v>0</v>
      </c>
      <c r="M29" s="18"/>
      <c r="N29" s="20"/>
      <c r="O29" s="30" t="s">
        <v>12</v>
      </c>
      <c r="P29" s="31">
        <f>COUNTIF('Data entry'!L2:L1001,"=5")</f>
        <v>1</v>
      </c>
      <c r="Q29" s="21"/>
      <c r="R29" s="20"/>
      <c r="S29" s="30" t="s">
        <v>66</v>
      </c>
      <c r="T29" s="31">
        <f>COUNTIF('Data entry'!M2:M1001,"=5")</f>
        <v>0</v>
      </c>
      <c r="U29" s="18"/>
      <c r="V29" s="18"/>
      <c r="W29" s="18"/>
      <c r="X29" s="18"/>
      <c r="Y29" s="18"/>
      <c r="Z29" s="20"/>
      <c r="AA29" s="30" t="s">
        <v>50</v>
      </c>
      <c r="AB29" s="31">
        <f>COUNTIF('Data entry'!O2:O1001,"=5")</f>
        <v>1</v>
      </c>
      <c r="AF29" s="3"/>
    </row>
    <row r="30" spans="2:32" ht="30" customHeight="1">
      <c r="B30" s="1"/>
      <c r="C30" s="1"/>
      <c r="D30" s="13"/>
      <c r="E30" s="13"/>
      <c r="F30" s="29" t="s">
        <v>114</v>
      </c>
      <c r="G30" s="40" t="str">
        <f>IF(ISERR($X$5),"No valid cases",TEXT($X$5,"0"))</f>
        <v>No valid cases</v>
      </c>
      <c r="H30" s="33">
        <v>69</v>
      </c>
      <c r="K30" s="30" t="s">
        <v>67</v>
      </c>
      <c r="L30" s="31">
        <f>COUNTIF('Data entry'!K2:K1001,"=6")</f>
        <v>0</v>
      </c>
      <c r="M30" s="18"/>
      <c r="N30" s="20"/>
      <c r="O30" s="30" t="s">
        <v>13</v>
      </c>
      <c r="P30" s="31">
        <f>COUNTIF('Data entry'!L2:L1001,"=6")</f>
        <v>0</v>
      </c>
      <c r="Q30" s="21"/>
      <c r="R30" s="20"/>
      <c r="S30" s="30" t="s">
        <v>67</v>
      </c>
      <c r="T30" s="31">
        <f>COUNTIF('Data entry'!M2:M1001,"=6")</f>
        <v>0</v>
      </c>
      <c r="U30" s="18"/>
      <c r="V30" s="18"/>
      <c r="W30" s="18"/>
      <c r="X30" s="18"/>
      <c r="Y30" s="18"/>
      <c r="Z30" s="18"/>
      <c r="AA30" s="18"/>
      <c r="AB30" s="18"/>
      <c r="AF30" s="3"/>
    </row>
    <row r="31" spans="2:32" ht="30" customHeight="1">
      <c r="B31" s="1"/>
      <c r="C31" s="1"/>
      <c r="D31" s="13"/>
      <c r="E31" s="13"/>
      <c r="F31" s="29" t="s">
        <v>115</v>
      </c>
      <c r="G31" s="40" t="str">
        <f>IF(ISERR($Y$5),"No valid cases",TEXT($Y$5,"0"))</f>
        <v>No valid cases</v>
      </c>
      <c r="H31" s="33">
        <v>66</v>
      </c>
      <c r="K31" s="30" t="s">
        <v>14</v>
      </c>
      <c r="L31" s="31">
        <f>COUNTIF('Data entry'!K2:K1001,"=7")</f>
        <v>0</v>
      </c>
      <c r="M31" s="18"/>
      <c r="N31" s="20"/>
      <c r="O31" s="30" t="s">
        <v>14</v>
      </c>
      <c r="P31" s="31">
        <f>COUNTIF('Data entry'!L2:L1001,"=7")</f>
        <v>0</v>
      </c>
      <c r="Q31" s="21"/>
      <c r="R31" s="20"/>
      <c r="S31" s="30" t="s">
        <v>14</v>
      </c>
      <c r="T31" s="31">
        <f>COUNTIF('Data entry'!M2:M1001,"=7")</f>
        <v>0</v>
      </c>
      <c r="U31" s="18"/>
      <c r="V31" s="18"/>
      <c r="W31" s="18"/>
      <c r="X31" s="18"/>
      <c r="Y31" s="18"/>
      <c r="Z31" s="18"/>
      <c r="AA31" s="18"/>
      <c r="AB31" s="18"/>
      <c r="AF31" s="3"/>
    </row>
    <row r="32" spans="2:30" ht="30" customHeight="1">
      <c r="B32" s="1"/>
      <c r="C32" s="1"/>
      <c r="D32" s="13"/>
      <c r="E32" s="13"/>
      <c r="F32" s="29" t="s">
        <v>116</v>
      </c>
      <c r="G32" s="40" t="str">
        <f>IF(ISERR($Z$5),"No valid cases",TEXT($Z$5,"0"))</f>
        <v>No valid cases</v>
      </c>
      <c r="H32" s="33">
        <v>62</v>
      </c>
      <c r="AC32" s="68"/>
      <c r="AD32" s="68"/>
    </row>
    <row r="33" spans="2:28" ht="30" customHeight="1">
      <c r="B33" s="1"/>
      <c r="C33" s="1"/>
      <c r="D33" s="13"/>
      <c r="E33" s="13"/>
      <c r="F33" s="42"/>
      <c r="G33" s="40"/>
      <c r="H33" s="43"/>
      <c r="L33" s="9"/>
      <c r="M33" s="16"/>
      <c r="P33" s="15"/>
      <c r="Q33" s="16"/>
      <c r="T33" s="15"/>
      <c r="U33" s="16"/>
      <c r="X33" s="15"/>
      <c r="Y33" s="16"/>
      <c r="AB33" s="15"/>
    </row>
    <row r="34" spans="2:28" ht="30" customHeight="1">
      <c r="B34" s="1"/>
      <c r="C34" s="1"/>
      <c r="D34" s="1"/>
      <c r="E34" s="1"/>
      <c r="F34" s="1"/>
      <c r="G34" s="1"/>
      <c r="H34" s="1"/>
      <c r="K34" s="30" t="s">
        <v>101</v>
      </c>
      <c r="L34" s="30" t="s">
        <v>57</v>
      </c>
      <c r="M34" s="18"/>
      <c r="N34" s="20"/>
      <c r="O34" s="29" t="s">
        <v>102</v>
      </c>
      <c r="P34" s="30" t="s">
        <v>57</v>
      </c>
      <c r="Q34" s="18"/>
      <c r="R34" s="20"/>
      <c r="S34" s="29" t="s">
        <v>103</v>
      </c>
      <c r="T34" s="30" t="s">
        <v>57</v>
      </c>
      <c r="U34" s="18"/>
      <c r="V34" s="20"/>
      <c r="W34" s="29" t="s">
        <v>104</v>
      </c>
      <c r="X34" s="30" t="s">
        <v>57</v>
      </c>
      <c r="Y34" s="18"/>
      <c r="Z34" s="20"/>
      <c r="AA34" s="29" t="s">
        <v>105</v>
      </c>
      <c r="AB34" s="30" t="s">
        <v>57</v>
      </c>
    </row>
    <row r="35" spans="2:28" ht="30" customHeight="1">
      <c r="B35" s="1"/>
      <c r="C35" s="1"/>
      <c r="D35" s="1"/>
      <c r="E35" s="1"/>
      <c r="F35" s="1"/>
      <c r="G35" s="1"/>
      <c r="H35" s="1"/>
      <c r="K35" s="30" t="s">
        <v>62</v>
      </c>
      <c r="L35" s="31">
        <f>COUNTIF('Data entry'!P2:P1001,"=1")</f>
        <v>11</v>
      </c>
      <c r="M35" s="18"/>
      <c r="N35" s="20"/>
      <c r="O35" s="30" t="s">
        <v>62</v>
      </c>
      <c r="P35" s="31">
        <f>COUNTIF('Data entry'!Q2:Q1001,"=1")</f>
        <v>25</v>
      </c>
      <c r="Q35" s="18"/>
      <c r="R35" s="20"/>
      <c r="S35" s="30" t="s">
        <v>62</v>
      </c>
      <c r="T35" s="31">
        <f>COUNTIF('Data entry'!R2:R1001,"=1")</f>
        <v>19</v>
      </c>
      <c r="U35" s="18"/>
      <c r="V35" s="20"/>
      <c r="W35" s="30" t="s">
        <v>69</v>
      </c>
      <c r="X35" s="31">
        <f>COUNTIF('Data entry'!S2:S1001,"=1")</f>
        <v>9</v>
      </c>
      <c r="Y35" s="18"/>
      <c r="Z35" s="20"/>
      <c r="AA35" s="30" t="s">
        <v>62</v>
      </c>
      <c r="AB35" s="31">
        <f>COUNTIF('Data entry'!T2:T1001,"=1")</f>
        <v>11</v>
      </c>
    </row>
    <row r="36" spans="2:28" ht="30" customHeight="1">
      <c r="B36" s="1"/>
      <c r="C36" s="1"/>
      <c r="D36" s="1"/>
      <c r="E36" s="1"/>
      <c r="F36" s="1"/>
      <c r="G36" s="1"/>
      <c r="H36" s="1"/>
      <c r="K36" s="30" t="s">
        <v>63</v>
      </c>
      <c r="L36" s="31">
        <f>COUNTIF('Data entry'!P2:P1001,"=2")</f>
        <v>14</v>
      </c>
      <c r="M36" s="18"/>
      <c r="N36" s="20"/>
      <c r="O36" s="30" t="s">
        <v>63</v>
      </c>
      <c r="P36" s="31">
        <f>COUNTIF('Data entry'!Q2:Q1001,"=2")</f>
        <v>16</v>
      </c>
      <c r="Q36" s="18"/>
      <c r="R36" s="20"/>
      <c r="S36" s="30" t="s">
        <v>63</v>
      </c>
      <c r="T36" s="31">
        <f>COUNTIF('Data entry'!R2:R1001,"=2")</f>
        <v>8</v>
      </c>
      <c r="U36" s="18"/>
      <c r="V36" s="20"/>
      <c r="W36" s="30" t="s">
        <v>70</v>
      </c>
      <c r="X36" s="31">
        <f>COUNTIF('Data entry'!S2:S1001,"=2")</f>
        <v>24</v>
      </c>
      <c r="Y36" s="18"/>
      <c r="Z36" s="20"/>
      <c r="AA36" s="30" t="s">
        <v>63</v>
      </c>
      <c r="AB36" s="31">
        <f>COUNTIF('Data entry'!T2:T1001,"=2")</f>
        <v>13</v>
      </c>
    </row>
    <row r="37" spans="11:28" ht="30" customHeight="1">
      <c r="K37" s="30" t="s">
        <v>64</v>
      </c>
      <c r="L37" s="31">
        <f>COUNTIF('Data entry'!P2:P1001,"=3")</f>
        <v>6</v>
      </c>
      <c r="M37" s="18"/>
      <c r="N37" s="20"/>
      <c r="O37" s="30" t="s">
        <v>64</v>
      </c>
      <c r="P37" s="31">
        <f>COUNTIF('Data entry'!Q2:Q1001,"=3")</f>
        <v>1</v>
      </c>
      <c r="Q37" s="18"/>
      <c r="R37" s="20"/>
      <c r="S37" s="30" t="s">
        <v>64</v>
      </c>
      <c r="T37" s="31">
        <f>COUNTIF('Data entry'!R2:R1001,"=3")</f>
        <v>9</v>
      </c>
      <c r="U37" s="18"/>
      <c r="V37" s="20"/>
      <c r="W37" s="30" t="s">
        <v>71</v>
      </c>
      <c r="X37" s="31">
        <f>COUNTIF('Data entry'!S2:S1001,"=3")</f>
        <v>8</v>
      </c>
      <c r="Y37" s="18"/>
      <c r="Z37" s="20"/>
      <c r="AA37" s="30" t="s">
        <v>64</v>
      </c>
      <c r="AB37" s="31">
        <f>COUNTIF('Data entry'!T2:T1001,"=3")</f>
        <v>10</v>
      </c>
    </row>
    <row r="38" spans="11:28" ht="30" customHeight="1">
      <c r="K38" s="30" t="s">
        <v>65</v>
      </c>
      <c r="L38" s="31">
        <f>COUNTIF('Data entry'!P2:P1001,"=4")</f>
        <v>12</v>
      </c>
      <c r="M38" s="18"/>
      <c r="N38" s="20"/>
      <c r="O38" s="30" t="s">
        <v>65</v>
      </c>
      <c r="P38" s="31">
        <f>COUNTIF('Data entry'!Q2:Q1001,"=4")</f>
        <v>0</v>
      </c>
      <c r="Q38" s="18"/>
      <c r="R38" s="20"/>
      <c r="S38" s="30" t="s">
        <v>65</v>
      </c>
      <c r="T38" s="31">
        <f>COUNTIF('Data entry'!R2:R1001,"=4")</f>
        <v>7</v>
      </c>
      <c r="U38" s="18"/>
      <c r="V38" s="20"/>
      <c r="W38" s="30" t="s">
        <v>72</v>
      </c>
      <c r="X38" s="31">
        <f>COUNTIF('Data entry'!S2:S1001,"=4")</f>
        <v>1</v>
      </c>
      <c r="Y38" s="18"/>
      <c r="Z38" s="20"/>
      <c r="AA38" s="30" t="s">
        <v>65</v>
      </c>
      <c r="AB38" s="31">
        <f>COUNTIF('Data entry'!T2:T1001,"=4")</f>
        <v>5</v>
      </c>
    </row>
    <row r="39" spans="11:28" ht="30" customHeight="1">
      <c r="K39" s="30" t="s">
        <v>66</v>
      </c>
      <c r="L39" s="31">
        <f>COUNTIF('Data entry'!P2:P1001,"=5")</f>
        <v>1</v>
      </c>
      <c r="M39" s="18"/>
      <c r="N39" s="20"/>
      <c r="O39" s="30" t="s">
        <v>66</v>
      </c>
      <c r="P39" s="31">
        <f>COUNTIF('Data entry'!Q2:Q1001,"=5")</f>
        <v>2</v>
      </c>
      <c r="Q39" s="18"/>
      <c r="R39" s="20"/>
      <c r="S39" s="30" t="s">
        <v>66</v>
      </c>
      <c r="T39" s="31">
        <f>COUNTIF('Data entry'!R2:R1001,"=5")</f>
        <v>0</v>
      </c>
      <c r="U39" s="18"/>
      <c r="V39" s="20"/>
      <c r="W39" s="30" t="s">
        <v>73</v>
      </c>
      <c r="X39" s="31">
        <f>COUNTIF('Data entry'!S2:S1001,"=5")</f>
        <v>0</v>
      </c>
      <c r="Y39" s="18"/>
      <c r="Z39" s="20"/>
      <c r="AA39" s="30" t="s">
        <v>66</v>
      </c>
      <c r="AB39" s="31">
        <f>COUNTIF('Data entry'!T2:T1001,"=5")</f>
        <v>4</v>
      </c>
    </row>
    <row r="40" spans="11:28" ht="30" customHeight="1">
      <c r="K40" s="30" t="s">
        <v>67</v>
      </c>
      <c r="L40" s="31">
        <f>COUNTIF('Data entry'!P2:P1001,"=6")</f>
        <v>0</v>
      </c>
      <c r="M40" s="18"/>
      <c r="N40" s="20"/>
      <c r="O40" s="30" t="s">
        <v>67</v>
      </c>
      <c r="P40" s="31">
        <f>COUNTIF('Data entry'!Q2:Q1001,"=6")</f>
        <v>0</v>
      </c>
      <c r="Q40" s="18"/>
      <c r="R40" s="20"/>
      <c r="S40" s="30" t="s">
        <v>67</v>
      </c>
      <c r="T40" s="31">
        <f>COUNTIF('Data entry'!R2:R1001,"=6")</f>
        <v>0</v>
      </c>
      <c r="U40" s="18"/>
      <c r="V40" s="20"/>
      <c r="W40" s="30" t="s">
        <v>74</v>
      </c>
      <c r="X40" s="31">
        <f>COUNTIF('Data entry'!S2:S1001,"=6")</f>
        <v>1</v>
      </c>
      <c r="Y40" s="18"/>
      <c r="Z40" s="20"/>
      <c r="AA40" s="30" t="s">
        <v>67</v>
      </c>
      <c r="AB40" s="31">
        <f>COUNTIF('Data entry'!T2:T1001,"=6")</f>
        <v>0</v>
      </c>
    </row>
    <row r="41" spans="10:28" ht="30" customHeight="1">
      <c r="J41" s="16"/>
      <c r="K41" s="18"/>
      <c r="L41" s="18"/>
      <c r="M41" s="18"/>
      <c r="N41" s="20"/>
      <c r="O41" s="30" t="s">
        <v>68</v>
      </c>
      <c r="P41" s="31">
        <f>COUNTIF('Data entry'!Q2:Q1001,"=7")</f>
        <v>0</v>
      </c>
      <c r="Q41" s="18"/>
      <c r="R41" s="20"/>
      <c r="S41" s="30" t="s">
        <v>68</v>
      </c>
      <c r="T41" s="31">
        <f>COUNTIF('Data entry'!R2:R1001,"=7")</f>
        <v>2</v>
      </c>
      <c r="U41" s="18"/>
      <c r="V41" s="18"/>
      <c r="W41" s="18"/>
      <c r="X41" s="18"/>
      <c r="Y41" s="18"/>
      <c r="Z41" s="18"/>
      <c r="AA41" s="18"/>
      <c r="AB41" s="18"/>
    </row>
    <row r="42" ht="30" customHeight="1"/>
    <row r="43" spans="4:32" ht="30" customHeight="1">
      <c r="D43" s="15"/>
      <c r="E43" s="16"/>
      <c r="H43" s="15"/>
      <c r="I43" s="16"/>
      <c r="L43" s="15"/>
      <c r="M43" s="16"/>
      <c r="P43" s="15"/>
      <c r="Q43" s="16"/>
      <c r="T43" s="15"/>
      <c r="U43" s="16"/>
      <c r="X43" s="15"/>
      <c r="Y43" s="16"/>
      <c r="AB43" s="15"/>
      <c r="AC43" s="16"/>
      <c r="AF43" s="15"/>
    </row>
    <row r="44" spans="3:32" ht="30" customHeight="1">
      <c r="C44" s="29" t="s">
        <v>106</v>
      </c>
      <c r="D44" s="30" t="s">
        <v>57</v>
      </c>
      <c r="E44" s="18"/>
      <c r="F44" s="20"/>
      <c r="G44" s="29" t="s">
        <v>107</v>
      </c>
      <c r="H44" s="30" t="s">
        <v>57</v>
      </c>
      <c r="I44" s="18"/>
      <c r="J44" s="20"/>
      <c r="K44" s="29" t="s">
        <v>108</v>
      </c>
      <c r="L44" s="30" t="s">
        <v>57</v>
      </c>
      <c r="M44" s="18"/>
      <c r="N44" s="20"/>
      <c r="O44" s="29" t="s">
        <v>109</v>
      </c>
      <c r="P44" s="30" t="s">
        <v>57</v>
      </c>
      <c r="Q44" s="18"/>
      <c r="R44" s="20"/>
      <c r="S44" s="29" t="s">
        <v>110</v>
      </c>
      <c r="T44" s="30" t="s">
        <v>57</v>
      </c>
      <c r="U44" s="18"/>
      <c r="V44" s="20"/>
      <c r="W44" s="29" t="s">
        <v>111</v>
      </c>
      <c r="X44" s="30" t="s">
        <v>57</v>
      </c>
      <c r="Y44" s="18"/>
      <c r="Z44" s="20"/>
      <c r="AA44" s="29" t="s">
        <v>112</v>
      </c>
      <c r="AB44" s="30" t="s">
        <v>57</v>
      </c>
      <c r="AC44" s="18"/>
      <c r="AD44" s="20"/>
      <c r="AE44" s="29" t="s">
        <v>113</v>
      </c>
      <c r="AF44" s="30" t="s">
        <v>57</v>
      </c>
    </row>
    <row r="45" spans="3:32" ht="30" customHeight="1">
      <c r="C45" s="30" t="s">
        <v>62</v>
      </c>
      <c r="D45" s="31">
        <f>COUNTIF('Data entry'!U2:U1001,"=1")</f>
        <v>36</v>
      </c>
      <c r="E45" s="18"/>
      <c r="F45" s="20"/>
      <c r="G45" s="30" t="s">
        <v>62</v>
      </c>
      <c r="H45" s="31">
        <f>COUNTIF('Data entry'!V2:V1001,"=1")</f>
        <v>4</v>
      </c>
      <c r="I45" s="18"/>
      <c r="J45" s="20"/>
      <c r="K45" s="30" t="s">
        <v>62</v>
      </c>
      <c r="L45" s="31">
        <f>COUNTIF('Data entry'!W2:W1001,"=1")</f>
        <v>29</v>
      </c>
      <c r="M45" s="18"/>
      <c r="N45" s="20"/>
      <c r="O45" s="30" t="s">
        <v>62</v>
      </c>
      <c r="P45" s="31">
        <f>COUNTIF('Data entry'!X2:X1001,"=1")</f>
        <v>13</v>
      </c>
      <c r="Q45" s="18"/>
      <c r="R45" s="20"/>
      <c r="S45" s="30" t="s">
        <v>62</v>
      </c>
      <c r="T45" s="31">
        <f>COUNTIF('Data entry'!Y2:Y1001,"=1")</f>
        <v>22</v>
      </c>
      <c r="U45" s="18"/>
      <c r="V45" s="20"/>
      <c r="W45" s="30" t="s">
        <v>62</v>
      </c>
      <c r="X45" s="31">
        <f>COUNTIF('Data entry'!Z2:Z1001,"=1")</f>
        <v>23</v>
      </c>
      <c r="Y45" s="18"/>
      <c r="Z45" s="20"/>
      <c r="AA45" s="30" t="s">
        <v>62</v>
      </c>
      <c r="AB45" s="31">
        <f>COUNTIF('Data entry'!AA2:AA1001,"=1")</f>
        <v>23</v>
      </c>
      <c r="AC45" s="18"/>
      <c r="AD45" s="20"/>
      <c r="AE45" s="30" t="s">
        <v>62</v>
      </c>
      <c r="AF45" s="31">
        <f>COUNTIF('Data entry'!AB2:AB1001,"=1")</f>
        <v>24</v>
      </c>
    </row>
    <row r="46" spans="3:32" ht="30" customHeight="1">
      <c r="C46" s="30" t="s">
        <v>63</v>
      </c>
      <c r="D46" s="31">
        <f>COUNTIF('Data entry'!U2:U1001,"=2")</f>
        <v>8</v>
      </c>
      <c r="E46" s="18"/>
      <c r="F46" s="20"/>
      <c r="G46" s="30" t="s">
        <v>63</v>
      </c>
      <c r="H46" s="31">
        <f>COUNTIF('Data entry'!V2:V1001,"=2")</f>
        <v>1</v>
      </c>
      <c r="I46" s="18"/>
      <c r="J46" s="20"/>
      <c r="K46" s="30" t="s">
        <v>63</v>
      </c>
      <c r="L46" s="31">
        <f>COUNTIF('Data entry'!W2:W1001,"=2")</f>
        <v>14</v>
      </c>
      <c r="M46" s="18"/>
      <c r="N46" s="20"/>
      <c r="O46" s="30" t="s">
        <v>63</v>
      </c>
      <c r="P46" s="31">
        <f>COUNTIF('Data entry'!X2:X1001,"=2")</f>
        <v>10</v>
      </c>
      <c r="Q46" s="18"/>
      <c r="R46" s="20"/>
      <c r="S46" s="30" t="s">
        <v>63</v>
      </c>
      <c r="T46" s="31">
        <f>COUNTIF('Data entry'!Y2:Y1001,"=2")</f>
        <v>16</v>
      </c>
      <c r="U46" s="18"/>
      <c r="V46" s="20"/>
      <c r="W46" s="30" t="s">
        <v>63</v>
      </c>
      <c r="X46" s="31">
        <f>COUNTIF('Data entry'!Z2:Z1001,"=2")</f>
        <v>13</v>
      </c>
      <c r="Y46" s="18"/>
      <c r="Z46" s="20"/>
      <c r="AA46" s="30" t="s">
        <v>63</v>
      </c>
      <c r="AB46" s="31">
        <f>COUNTIF('Data entry'!AA2:AA1001,"=2")</f>
        <v>14</v>
      </c>
      <c r="AC46" s="18"/>
      <c r="AD46" s="20"/>
      <c r="AE46" s="30" t="s">
        <v>63</v>
      </c>
      <c r="AF46" s="31">
        <f>COUNTIF('Data entry'!AB2:AB1001,"=2")</f>
        <v>13</v>
      </c>
    </row>
    <row r="47" spans="3:32" ht="30" customHeight="1">
      <c r="C47" s="30" t="s">
        <v>64</v>
      </c>
      <c r="D47" s="31">
        <f>COUNTIF('Data entry'!U2:U1001,"=3")</f>
        <v>1</v>
      </c>
      <c r="E47" s="18"/>
      <c r="F47" s="20"/>
      <c r="G47" s="30" t="s">
        <v>64</v>
      </c>
      <c r="H47" s="31">
        <f>COUNTIF('Data entry'!V2:V1001,"=3")</f>
        <v>3</v>
      </c>
      <c r="I47" s="18"/>
      <c r="J47" s="20"/>
      <c r="K47" s="30" t="s">
        <v>64</v>
      </c>
      <c r="L47" s="31">
        <f>COUNTIF('Data entry'!W2:W1001,"=3")</f>
        <v>0</v>
      </c>
      <c r="M47" s="18"/>
      <c r="N47" s="20"/>
      <c r="O47" s="30" t="s">
        <v>64</v>
      </c>
      <c r="P47" s="31">
        <f>COUNTIF('Data entry'!X2:X1001,"=3")</f>
        <v>8</v>
      </c>
      <c r="Q47" s="18"/>
      <c r="R47" s="20"/>
      <c r="S47" s="30" t="s">
        <v>64</v>
      </c>
      <c r="T47" s="31">
        <f>COUNTIF('Data entry'!Y2:Y1001,"=3")</f>
        <v>5</v>
      </c>
      <c r="U47" s="18"/>
      <c r="V47" s="20"/>
      <c r="W47" s="30" t="s">
        <v>64</v>
      </c>
      <c r="X47" s="31">
        <f>COUNTIF('Data entry'!Z2:Z1001,"=3")</f>
        <v>6</v>
      </c>
      <c r="Y47" s="18"/>
      <c r="Z47" s="20"/>
      <c r="AA47" s="30" t="s">
        <v>64</v>
      </c>
      <c r="AB47" s="31">
        <f>COUNTIF('Data entry'!AA2:AA1001,"=3")</f>
        <v>5</v>
      </c>
      <c r="AC47" s="18"/>
      <c r="AD47" s="20"/>
      <c r="AE47" s="30" t="s">
        <v>64</v>
      </c>
      <c r="AF47" s="31">
        <f>COUNTIF('Data entry'!AB2:AB1001,"=3")</f>
        <v>4</v>
      </c>
    </row>
    <row r="48" spans="3:32" ht="30" customHeight="1">
      <c r="C48" s="30" t="s">
        <v>65</v>
      </c>
      <c r="D48" s="31">
        <f>COUNTIF('Data entry'!U2:U1001,"=4")</f>
        <v>0</v>
      </c>
      <c r="E48" s="18"/>
      <c r="F48" s="20"/>
      <c r="G48" s="30" t="s">
        <v>65</v>
      </c>
      <c r="H48" s="31">
        <f>COUNTIF('Data entry'!V2:V1001,"=4")</f>
        <v>3</v>
      </c>
      <c r="I48" s="18"/>
      <c r="J48" s="20"/>
      <c r="K48" s="30" t="s">
        <v>65</v>
      </c>
      <c r="L48" s="31">
        <f>COUNTIF('Data entry'!W2:W1001,"=4")</f>
        <v>0</v>
      </c>
      <c r="M48" s="18"/>
      <c r="N48" s="20"/>
      <c r="O48" s="30" t="s">
        <v>65</v>
      </c>
      <c r="P48" s="31">
        <f>COUNTIF('Data entry'!X2:X1001,"=4")</f>
        <v>1</v>
      </c>
      <c r="Q48" s="18"/>
      <c r="R48" s="20"/>
      <c r="S48" s="30" t="s">
        <v>65</v>
      </c>
      <c r="T48" s="31">
        <f>COUNTIF('Data entry'!Y2:Y1001,"=4")</f>
        <v>0</v>
      </c>
      <c r="U48" s="18"/>
      <c r="V48" s="20"/>
      <c r="W48" s="30" t="s">
        <v>65</v>
      </c>
      <c r="X48" s="31">
        <f>COUNTIF('Data entry'!Z2:Z1001,"=4")</f>
        <v>1</v>
      </c>
      <c r="Y48" s="18"/>
      <c r="Z48" s="20"/>
      <c r="AA48" s="30" t="s">
        <v>65</v>
      </c>
      <c r="AB48" s="31">
        <f>COUNTIF('Data entry'!AA2:AA1001,"=4")</f>
        <v>0</v>
      </c>
      <c r="AC48" s="18"/>
      <c r="AD48" s="20"/>
      <c r="AE48" s="30" t="s">
        <v>65</v>
      </c>
      <c r="AF48" s="31">
        <f>COUNTIF('Data entry'!AB2:AB1001,"=4")</f>
        <v>1</v>
      </c>
    </row>
    <row r="49" spans="3:32" ht="30" customHeight="1">
      <c r="C49" s="30" t="s">
        <v>66</v>
      </c>
      <c r="D49" s="31">
        <f>COUNTIF('Data entry'!U2:U1001,"=5")</f>
        <v>0</v>
      </c>
      <c r="E49" s="18"/>
      <c r="F49" s="20"/>
      <c r="G49" s="30" t="s">
        <v>66</v>
      </c>
      <c r="H49" s="31">
        <f>COUNTIF('Data entry'!V2:V1001,"=5")</f>
        <v>2</v>
      </c>
      <c r="I49" s="18"/>
      <c r="J49" s="20"/>
      <c r="K49" s="30" t="s">
        <v>66</v>
      </c>
      <c r="L49" s="31">
        <f>COUNTIF('Data entry'!W2:W1001,"=5")</f>
        <v>0</v>
      </c>
      <c r="M49" s="18"/>
      <c r="N49" s="20"/>
      <c r="O49" s="30" t="s">
        <v>66</v>
      </c>
      <c r="P49" s="31">
        <f>COUNTIF('Data entry'!X2:X1001,"=5")</f>
        <v>0</v>
      </c>
      <c r="Q49" s="18"/>
      <c r="R49" s="20"/>
      <c r="S49" s="30" t="s">
        <v>66</v>
      </c>
      <c r="T49" s="31">
        <f>COUNTIF('Data entry'!Y2:Y1001,"=5")</f>
        <v>0</v>
      </c>
      <c r="U49" s="18"/>
      <c r="V49" s="20"/>
      <c r="W49" s="30" t="s">
        <v>66</v>
      </c>
      <c r="X49" s="31">
        <f>COUNTIF('Data entry'!Z2:Z1001,"=5")</f>
        <v>0</v>
      </c>
      <c r="Y49" s="18"/>
      <c r="Z49" s="20"/>
      <c r="AA49" s="30" t="s">
        <v>66</v>
      </c>
      <c r="AB49" s="31">
        <f>COUNTIF('Data entry'!AA2:AA1001,"=5")</f>
        <v>0</v>
      </c>
      <c r="AC49" s="18"/>
      <c r="AD49" s="20"/>
      <c r="AE49" s="30" t="s">
        <v>66</v>
      </c>
      <c r="AF49" s="31">
        <f>COUNTIF('Data entry'!AB2:AB1001,"=5")</f>
        <v>1</v>
      </c>
    </row>
    <row r="50" spans="3:32" ht="30" customHeight="1">
      <c r="C50" s="30" t="s">
        <v>67</v>
      </c>
      <c r="D50" s="31">
        <f>COUNTIF('Data entry'!U2:U1001,"=6")</f>
        <v>0</v>
      </c>
      <c r="E50" s="18"/>
      <c r="F50" s="20"/>
      <c r="G50" s="30" t="s">
        <v>67</v>
      </c>
      <c r="H50" s="31">
        <f>COUNTIF('Data entry'!V2:V1001,"=6")</f>
        <v>1</v>
      </c>
      <c r="I50" s="18"/>
      <c r="J50" s="20"/>
      <c r="K50" s="30" t="s">
        <v>67</v>
      </c>
      <c r="L50" s="31">
        <f>COUNTIF('Data entry'!W2:W1001,"=6")</f>
        <v>0</v>
      </c>
      <c r="M50" s="18"/>
      <c r="N50" s="20"/>
      <c r="O50" s="30" t="s">
        <v>67</v>
      </c>
      <c r="P50" s="31">
        <f>COUNTIF('Data entry'!X2:X1001,"=6")</f>
        <v>0</v>
      </c>
      <c r="Q50" s="18"/>
      <c r="R50" s="20"/>
      <c r="S50" s="30" t="s">
        <v>67</v>
      </c>
      <c r="T50" s="31">
        <f>COUNTIF('Data entry'!Y2:Y1001,"=6")</f>
        <v>0</v>
      </c>
      <c r="U50" s="18"/>
      <c r="V50" s="20"/>
      <c r="W50" s="30" t="s">
        <v>67</v>
      </c>
      <c r="X50" s="31">
        <f>COUNTIF('Data entry'!Z2:Z1001,"=6")</f>
        <v>0</v>
      </c>
      <c r="Y50" s="18"/>
      <c r="Z50" s="20"/>
      <c r="AA50" s="30" t="s">
        <v>67</v>
      </c>
      <c r="AB50" s="31">
        <f>COUNTIF('Data entry'!AA2:AA1001,"=6")</f>
        <v>1</v>
      </c>
      <c r="AC50" s="18"/>
      <c r="AD50" s="20"/>
      <c r="AE50" s="30" t="s">
        <v>67</v>
      </c>
      <c r="AF50" s="31">
        <f>COUNTIF('Data entry'!AB2:AB1001,"=6")</f>
        <v>0</v>
      </c>
    </row>
    <row r="51" spans="3:32" ht="30" customHeight="1">
      <c r="C51" s="30" t="s">
        <v>14</v>
      </c>
      <c r="D51" s="31">
        <f>COUNTIF('Data entry'!U2:U1001,"=7")</f>
        <v>0</v>
      </c>
      <c r="E51" s="18"/>
      <c r="F51" s="20"/>
      <c r="G51" s="30" t="s">
        <v>14</v>
      </c>
      <c r="H51" s="31">
        <f>COUNTIF('Data entry'!V2:V1001,"=7")</f>
        <v>0</v>
      </c>
      <c r="I51" s="18"/>
      <c r="J51" s="20"/>
      <c r="K51" s="30" t="s">
        <v>14</v>
      </c>
      <c r="L51" s="31">
        <f>COUNTIF('Data entry'!W2:W1001,"=7")</f>
        <v>0</v>
      </c>
      <c r="M51" s="18"/>
      <c r="N51" s="20"/>
      <c r="O51" s="30" t="s">
        <v>14</v>
      </c>
      <c r="P51" s="31">
        <f>COUNTIF('Data entry'!X2:X1001,"=7")</f>
        <v>0</v>
      </c>
      <c r="Q51" s="18"/>
      <c r="R51" s="20"/>
      <c r="S51" s="30" t="s">
        <v>14</v>
      </c>
      <c r="T51" s="31">
        <f>COUNTIF('Data entry'!Y2:Y1001,"=7")</f>
        <v>0</v>
      </c>
      <c r="U51" s="18"/>
      <c r="V51" s="20"/>
      <c r="W51" s="30" t="s">
        <v>14</v>
      </c>
      <c r="X51" s="31">
        <f>COUNTIF('Data entry'!Z2:Z1001,"=7")</f>
        <v>0</v>
      </c>
      <c r="Y51" s="18"/>
      <c r="Z51" s="20"/>
      <c r="AA51" s="30" t="s">
        <v>14</v>
      </c>
      <c r="AB51" s="31">
        <f>COUNTIF('Data entry'!AA2:AA1001,"=7")</f>
        <v>0</v>
      </c>
      <c r="AC51" s="18"/>
      <c r="AD51" s="20"/>
      <c r="AE51" s="30" t="s">
        <v>14</v>
      </c>
      <c r="AF51" s="31">
        <f>COUNTIF('Data entry'!AB2:AB1001,"=7")</f>
        <v>0</v>
      </c>
    </row>
    <row r="52" ht="30" customHeight="1"/>
    <row r="53" spans="4:16" ht="30" customHeight="1">
      <c r="D53" s="15"/>
      <c r="E53" s="16"/>
      <c r="H53" s="15"/>
      <c r="I53" s="16"/>
      <c r="L53" s="15"/>
      <c r="M53" s="16"/>
      <c r="P53" s="9"/>
    </row>
    <row r="54" spans="3:16" ht="30" customHeight="1">
      <c r="C54" s="29" t="s">
        <v>114</v>
      </c>
      <c r="D54" s="30" t="s">
        <v>57</v>
      </c>
      <c r="E54" s="18"/>
      <c r="F54" s="20"/>
      <c r="G54" s="29" t="s">
        <v>115</v>
      </c>
      <c r="H54" s="30" t="s">
        <v>57</v>
      </c>
      <c r="I54" s="18"/>
      <c r="J54" s="20"/>
      <c r="K54" s="29" t="s">
        <v>116</v>
      </c>
      <c r="L54" s="30" t="s">
        <v>57</v>
      </c>
      <c r="M54" s="18"/>
      <c r="N54" s="20"/>
      <c r="O54" s="17"/>
      <c r="P54" s="17"/>
    </row>
    <row r="55" spans="3:16" ht="30" customHeight="1">
      <c r="C55" s="30" t="s">
        <v>75</v>
      </c>
      <c r="D55" s="31">
        <f>COUNTIF('Data entry'!AC2:AC1001,"=1")</f>
        <v>25</v>
      </c>
      <c r="E55" s="18"/>
      <c r="F55" s="20"/>
      <c r="G55" s="30" t="s">
        <v>75</v>
      </c>
      <c r="H55" s="31">
        <f>COUNTIF('Data entry'!AD2:AD1001,"=1")</f>
        <v>30</v>
      </c>
      <c r="I55" s="18"/>
      <c r="J55" s="20"/>
      <c r="K55" s="30" t="s">
        <v>75</v>
      </c>
      <c r="L55" s="31">
        <f>COUNTIF('Data entry'!AE2:AE1001,"=1")</f>
        <v>22</v>
      </c>
      <c r="M55" s="18"/>
      <c r="N55" s="20"/>
      <c r="O55" s="17"/>
      <c r="P55" s="35"/>
    </row>
    <row r="56" spans="3:16" ht="30" customHeight="1">
      <c r="C56" s="30" t="s">
        <v>76</v>
      </c>
      <c r="D56" s="31">
        <f>COUNTIF('Data entry'!AC2:AC1001,"=2")</f>
        <v>13</v>
      </c>
      <c r="E56" s="18"/>
      <c r="F56" s="20"/>
      <c r="G56" s="30" t="s">
        <v>76</v>
      </c>
      <c r="H56" s="31">
        <f>COUNTIF('Data entry'!AD2:AD1001,"=2")</f>
        <v>12</v>
      </c>
      <c r="I56" s="18"/>
      <c r="J56" s="20"/>
      <c r="K56" s="30" t="s">
        <v>76</v>
      </c>
      <c r="L56" s="31">
        <f>COUNTIF('Data entry'!AE2:AE1001,"=2")</f>
        <v>10</v>
      </c>
      <c r="M56" s="18"/>
      <c r="N56" s="20"/>
      <c r="O56" s="17"/>
      <c r="P56" s="35"/>
    </row>
    <row r="57" spans="3:16" ht="30" customHeight="1">
      <c r="C57" s="30" t="s">
        <v>90</v>
      </c>
      <c r="D57" s="31">
        <f>COUNTIF('Data entry'!AC2:AC1001,"=3")</f>
        <v>4</v>
      </c>
      <c r="E57" s="18"/>
      <c r="F57" s="20"/>
      <c r="G57" s="30" t="s">
        <v>90</v>
      </c>
      <c r="H57" s="31">
        <f>COUNTIF('Data entry'!AD2:AD1001,"=3")</f>
        <v>0</v>
      </c>
      <c r="I57" s="18"/>
      <c r="J57" s="20"/>
      <c r="K57" s="30" t="s">
        <v>90</v>
      </c>
      <c r="L57" s="31">
        <f>COUNTIF('Data entry'!AE2:AE1001,"=3")</f>
        <v>4</v>
      </c>
      <c r="M57" s="18"/>
      <c r="N57" s="20"/>
      <c r="O57" s="17"/>
      <c r="P57" s="35"/>
    </row>
    <row r="58" spans="3:16" ht="30" customHeight="1">
      <c r="C58" s="30" t="s">
        <v>14</v>
      </c>
      <c r="D58" s="31">
        <f>COUNTIF('Data entry'!AC2:AC1001,"=4")</f>
        <v>0</v>
      </c>
      <c r="E58" s="18"/>
      <c r="F58" s="20"/>
      <c r="G58" s="30" t="s">
        <v>14</v>
      </c>
      <c r="H58" s="31">
        <f>COUNTIF('Data entry'!AD2:AD1001,"=4")</f>
        <v>1</v>
      </c>
      <c r="I58" s="18"/>
      <c r="J58" s="20"/>
      <c r="K58" s="30" t="s">
        <v>14</v>
      </c>
      <c r="L58" s="31">
        <f>COUNTIF('Data entry'!AE2:AE1001,"=4")</f>
        <v>0</v>
      </c>
      <c r="M58" s="18"/>
      <c r="N58" s="20"/>
      <c r="O58" s="17"/>
      <c r="P58" s="35"/>
    </row>
    <row r="59" spans="2:16" ht="30" customHeight="1">
      <c r="B59" s="16"/>
      <c r="C59" s="18"/>
      <c r="D59" s="18"/>
      <c r="E59" s="18"/>
      <c r="F59" s="18"/>
      <c r="G59" s="18"/>
      <c r="H59" s="18"/>
      <c r="I59" s="18"/>
      <c r="J59" s="18"/>
      <c r="K59" s="18"/>
      <c r="L59" s="18"/>
      <c r="M59" s="18"/>
      <c r="N59" s="20"/>
      <c r="O59" s="17"/>
      <c r="P59" s="35"/>
    </row>
    <row r="60" spans="2:16" ht="30" customHeight="1">
      <c r="B60" s="16"/>
      <c r="C60" s="18"/>
      <c r="D60" s="18"/>
      <c r="E60" s="18"/>
      <c r="F60" s="18"/>
      <c r="G60" s="18"/>
      <c r="H60" s="18"/>
      <c r="I60" s="18"/>
      <c r="J60" s="18"/>
      <c r="K60" s="18"/>
      <c r="L60" s="18"/>
      <c r="M60" s="18"/>
      <c r="N60" s="20"/>
      <c r="O60" s="17"/>
      <c r="P60" s="35"/>
    </row>
    <row r="61" spans="2:16" ht="30" customHeight="1">
      <c r="B61" s="16"/>
      <c r="C61" s="18"/>
      <c r="D61" s="18"/>
      <c r="E61" s="18"/>
      <c r="F61" s="18"/>
      <c r="G61" s="18"/>
      <c r="H61" s="18"/>
      <c r="I61" s="18"/>
      <c r="J61" s="18"/>
      <c r="K61" s="18"/>
      <c r="L61" s="18"/>
      <c r="M61" s="18"/>
      <c r="N61" s="20"/>
      <c r="O61" s="17"/>
      <c r="P61" s="35"/>
    </row>
    <row r="62" ht="30" customHeight="1"/>
    <row r="63" spans="3:22" ht="30" customHeight="1">
      <c r="C63" s="9"/>
      <c r="D63" s="16"/>
      <c r="G63" s="9"/>
      <c r="H63" s="16"/>
      <c r="J63" s="9"/>
      <c r="K63" s="9"/>
      <c r="N63" s="9"/>
      <c r="O63" s="16"/>
      <c r="R63" s="9"/>
      <c r="S63" s="16"/>
      <c r="V63" s="9"/>
    </row>
    <row r="64" spans="1:22" ht="30" customHeight="1">
      <c r="A64" s="20"/>
      <c r="B64" s="30" t="s">
        <v>127</v>
      </c>
      <c r="C64" s="30" t="s">
        <v>57</v>
      </c>
      <c r="D64" s="18"/>
      <c r="E64" s="20"/>
      <c r="F64" s="30" t="s">
        <v>128</v>
      </c>
      <c r="G64" s="30" t="s">
        <v>57</v>
      </c>
      <c r="H64" s="18"/>
      <c r="I64" s="30" t="s">
        <v>129</v>
      </c>
      <c r="J64" s="30" t="s">
        <v>57</v>
      </c>
      <c r="K64" s="18"/>
      <c r="L64" s="20"/>
      <c r="M64" s="30" t="s">
        <v>133</v>
      </c>
      <c r="N64" s="30" t="s">
        <v>57</v>
      </c>
      <c r="O64" s="18"/>
      <c r="P64" s="20"/>
      <c r="Q64" s="30" t="s">
        <v>134</v>
      </c>
      <c r="R64" s="30" t="s">
        <v>57</v>
      </c>
      <c r="S64" s="18"/>
      <c r="T64" s="20"/>
      <c r="U64" s="30" t="s">
        <v>135</v>
      </c>
      <c r="V64" s="30" t="s">
        <v>57</v>
      </c>
    </row>
    <row r="65" spans="1:22" ht="30" customHeight="1">
      <c r="A65" s="20"/>
      <c r="B65" s="30" t="s">
        <v>77</v>
      </c>
      <c r="C65" s="31">
        <f>COUNTIF('Data entry'!AF2:AF1001,"=1")</f>
        <v>22</v>
      </c>
      <c r="D65" s="18"/>
      <c r="E65" s="20"/>
      <c r="F65" s="30" t="s">
        <v>125</v>
      </c>
      <c r="G65" s="31">
        <f>COUNTIF('Data entry'!AG2:AG1001,"&lt;45")</f>
        <v>37</v>
      </c>
      <c r="H65" s="18"/>
      <c r="I65" s="31" t="s">
        <v>51</v>
      </c>
      <c r="J65" s="31">
        <f>COUNTIF('Data entry'!AH2:AH1001,"=1")</f>
        <v>20</v>
      </c>
      <c r="K65" s="18"/>
      <c r="L65" s="20"/>
      <c r="M65" s="30" t="s">
        <v>80</v>
      </c>
      <c r="N65" s="31">
        <f>COUNTIF('Data entry'!AI2:AI1001,"=1")</f>
        <v>22</v>
      </c>
      <c r="O65" s="18"/>
      <c r="P65" s="20"/>
      <c r="Q65" s="30" t="s">
        <v>86</v>
      </c>
      <c r="R65" s="31">
        <f>COUNTIF('Data entry'!AJ2:AJ1001,"=1")</f>
        <v>25</v>
      </c>
      <c r="S65" s="18"/>
      <c r="T65" s="20"/>
      <c r="U65" s="30" t="s">
        <v>117</v>
      </c>
      <c r="V65" s="31" t="e">
        <f>COUNTIF('Data entry'!#REF!,"=1")</f>
        <v>#REF!</v>
      </c>
    </row>
    <row r="66" spans="1:22" ht="30" customHeight="1">
      <c r="A66" s="20"/>
      <c r="B66" s="30" t="s">
        <v>78</v>
      </c>
      <c r="C66" s="31">
        <f>COUNTIF('Data entry'!AF2:AF1001,"=2")</f>
        <v>10</v>
      </c>
      <c r="D66" s="18"/>
      <c r="E66" s="20"/>
      <c r="F66" s="30" t="s">
        <v>79</v>
      </c>
      <c r="G66" s="31">
        <f>COUNTIF('Data entry'!AG2:AG1001,"&gt;44")</f>
        <v>0</v>
      </c>
      <c r="H66" s="18"/>
      <c r="I66" s="31" t="s">
        <v>52</v>
      </c>
      <c r="J66" s="31">
        <f>COUNTIF('Data entry'!AH2:AH1001,"=2")</f>
        <v>13</v>
      </c>
      <c r="K66" s="18"/>
      <c r="L66" s="20"/>
      <c r="M66" s="30" t="s">
        <v>81</v>
      </c>
      <c r="N66" s="31">
        <f>COUNTIF('Data entry'!AI2:AI1001,"=2")</f>
        <v>11</v>
      </c>
      <c r="O66" s="18"/>
      <c r="P66" s="20"/>
      <c r="Q66" s="30" t="s">
        <v>87</v>
      </c>
      <c r="R66" s="31">
        <f>COUNTIF('Data entry'!AJ2:AJ1001,"=2")</f>
        <v>8</v>
      </c>
      <c r="S66" s="18"/>
      <c r="T66" s="20"/>
      <c r="U66" s="30" t="s">
        <v>118</v>
      </c>
      <c r="V66" s="31" t="e">
        <f>COUNTIF('Data entry'!#REF!,"=2")</f>
        <v>#REF!</v>
      </c>
    </row>
    <row r="67" spans="1:22" ht="30" customHeight="1">
      <c r="A67" s="20"/>
      <c r="B67" s="18"/>
      <c r="C67" s="18"/>
      <c r="D67" s="18"/>
      <c r="E67" s="18"/>
      <c r="F67" s="34" t="s">
        <v>124</v>
      </c>
      <c r="G67" s="41" t="str">
        <f>IF(ISERR(AB4),"No valid cases",TEXT(AB4,"0"))</f>
        <v>No valid cases</v>
      </c>
      <c r="H67" s="18"/>
      <c r="I67" s="18"/>
      <c r="J67" s="18"/>
      <c r="K67" s="18"/>
      <c r="L67" s="20"/>
      <c r="M67" s="30" t="s">
        <v>82</v>
      </c>
      <c r="N67" s="31">
        <f>COUNTIF('Data entry'!AI2:AI1001,"=3")</f>
        <v>3</v>
      </c>
      <c r="O67" s="18"/>
      <c r="P67" s="18"/>
      <c r="Q67" s="18"/>
      <c r="R67" s="18"/>
      <c r="S67" s="18"/>
      <c r="T67" s="20"/>
      <c r="U67" s="30" t="s">
        <v>119</v>
      </c>
      <c r="V67" s="31" t="e">
        <f>COUNTIF('Data entry'!#REF!,"=3")</f>
        <v>#REF!</v>
      </c>
    </row>
    <row r="68" spans="2:22" ht="30" customHeight="1">
      <c r="B68" s="18"/>
      <c r="C68" s="18"/>
      <c r="D68" s="18"/>
      <c r="E68" s="18"/>
      <c r="F68" s="17"/>
      <c r="G68" s="5"/>
      <c r="H68" s="18"/>
      <c r="I68" s="18"/>
      <c r="J68" s="18"/>
      <c r="K68" s="18"/>
      <c r="L68" s="20"/>
      <c r="M68" s="30" t="s">
        <v>83</v>
      </c>
      <c r="N68" s="31">
        <f>COUNTIF('Data entry'!AI2:AI1001,"=4")</f>
        <v>0</v>
      </c>
      <c r="O68" s="18"/>
      <c r="P68" s="18"/>
      <c r="Q68" s="18"/>
      <c r="R68" s="18"/>
      <c r="S68" s="18"/>
      <c r="T68" s="20"/>
      <c r="U68" s="30" t="s">
        <v>120</v>
      </c>
      <c r="V68" s="31" t="e">
        <f>COUNTIF('Data entry'!#REF!,"=4")</f>
        <v>#REF!</v>
      </c>
    </row>
    <row r="69" spans="2:22" ht="30" customHeight="1">
      <c r="B69" s="18"/>
      <c r="C69" s="18"/>
      <c r="D69" s="18"/>
      <c r="E69" s="18"/>
      <c r="F69" s="17"/>
      <c r="G69" s="40"/>
      <c r="H69" s="18"/>
      <c r="I69" s="18"/>
      <c r="J69" s="18"/>
      <c r="K69" s="18"/>
      <c r="L69" s="20"/>
      <c r="M69" s="30" t="s">
        <v>84</v>
      </c>
      <c r="N69" s="31">
        <f>COUNTIF('Data entry'!AI2:AI1001,"=5")</f>
        <v>0</v>
      </c>
      <c r="O69" s="18"/>
      <c r="P69" s="18"/>
      <c r="Q69" s="18"/>
      <c r="R69" s="18"/>
      <c r="S69" s="18"/>
      <c r="T69" s="20"/>
      <c r="U69" s="30" t="s">
        <v>88</v>
      </c>
      <c r="V69" s="31" t="e">
        <f>COUNTIF('Data entry'!#REF!,"=5")</f>
        <v>#REF!</v>
      </c>
    </row>
    <row r="70" spans="3:22" ht="30" customHeight="1">
      <c r="C70" s="18"/>
      <c r="D70" s="18"/>
      <c r="E70" s="18"/>
      <c r="F70" s="18"/>
      <c r="G70" s="18"/>
      <c r="H70" s="18"/>
      <c r="I70" s="18"/>
      <c r="J70" s="18"/>
      <c r="K70" s="18"/>
      <c r="L70" s="20"/>
      <c r="M70" s="30" t="s">
        <v>85</v>
      </c>
      <c r="N70" s="31">
        <f>COUNTIF('Data entry'!AI2:AI1001,"=6")</f>
        <v>1</v>
      </c>
      <c r="O70" s="18"/>
      <c r="P70" s="18"/>
      <c r="Q70" s="18"/>
      <c r="R70" s="18"/>
      <c r="S70" s="18"/>
      <c r="T70" s="20"/>
      <c r="U70" s="30" t="s">
        <v>121</v>
      </c>
      <c r="V70" s="31" t="e">
        <f>COUNTIF('Data entry'!#REF!,"=6")</f>
        <v>#REF!</v>
      </c>
    </row>
    <row r="71" spans="1:22" ht="30" customHeight="1">
      <c r="A71" s="20"/>
      <c r="C71" s="18"/>
      <c r="D71" s="18"/>
      <c r="E71" s="18"/>
      <c r="F71" s="18"/>
      <c r="G71" s="18"/>
      <c r="H71" s="18"/>
      <c r="I71" s="18"/>
      <c r="J71" s="18"/>
      <c r="K71" s="18"/>
      <c r="L71" s="18"/>
      <c r="M71" s="18"/>
      <c r="N71" s="18"/>
      <c r="O71" s="18"/>
      <c r="P71" s="18"/>
      <c r="Q71" s="18"/>
      <c r="R71" s="18"/>
      <c r="S71" s="18"/>
      <c r="T71" s="20"/>
      <c r="U71" s="30" t="s">
        <v>89</v>
      </c>
      <c r="V71" s="31" t="e">
        <f>COUNTIF('Data entry'!#REF!,"=7")</f>
        <v>#REF!</v>
      </c>
    </row>
    <row r="72" ht="30" customHeight="1"/>
    <row r="73" spans="1:3" ht="30" customHeight="1">
      <c r="A73" s="35"/>
      <c r="B73" s="36"/>
      <c r="C73" s="36"/>
    </row>
    <row r="74" spans="1:28" ht="30" customHeight="1">
      <c r="A74" s="36"/>
      <c r="B74" s="37"/>
      <c r="C74" s="37"/>
      <c r="D74" s="4"/>
      <c r="E74" s="4"/>
      <c r="F74" s="4"/>
      <c r="G74" s="4"/>
      <c r="H74" s="4"/>
      <c r="I74" s="4"/>
      <c r="J74" s="4"/>
      <c r="K74" s="4"/>
      <c r="L74" s="4"/>
      <c r="M74" s="4"/>
      <c r="N74" s="4"/>
      <c r="O74" s="4"/>
      <c r="P74" s="4"/>
      <c r="Q74" s="4"/>
      <c r="R74" s="4"/>
      <c r="S74" s="4"/>
      <c r="T74" s="4"/>
      <c r="U74" s="4"/>
      <c r="V74" s="4"/>
      <c r="W74" s="4"/>
      <c r="X74" s="4"/>
      <c r="Y74" s="4"/>
      <c r="Z74" s="4"/>
      <c r="AA74" s="4"/>
      <c r="AB74" s="4"/>
    </row>
    <row r="75" spans="1:3" ht="30" customHeight="1">
      <c r="A75" s="17"/>
      <c r="B75" s="37"/>
      <c r="C75" s="37"/>
    </row>
    <row r="76" spans="1:29" ht="30" customHeight="1">
      <c r="A76" s="17"/>
      <c r="B76" s="37"/>
      <c r="C76" s="37"/>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3" ht="30" customHeight="1">
      <c r="A77" s="17"/>
      <c r="B77" s="37"/>
      <c r="C77" s="37"/>
    </row>
    <row r="78" spans="1:3" ht="30" customHeight="1">
      <c r="A78" s="17"/>
      <c r="B78" s="37"/>
      <c r="C78" s="37"/>
    </row>
    <row r="79" spans="1:3" ht="30" customHeight="1">
      <c r="A79" s="17"/>
      <c r="B79" s="37"/>
      <c r="C79" s="37"/>
    </row>
    <row r="80" spans="1:3" ht="30" customHeight="1">
      <c r="A80" s="17"/>
      <c r="B80" s="37"/>
      <c r="C80" s="37"/>
    </row>
    <row r="81" spans="1:3" ht="30" customHeight="1">
      <c r="A81" s="17"/>
      <c r="B81" s="37"/>
      <c r="C81" s="37"/>
    </row>
    <row r="82" spans="1:3" ht="30" customHeight="1">
      <c r="A82" s="17"/>
      <c r="B82" s="37"/>
      <c r="C82" s="37"/>
    </row>
    <row r="83" spans="1:3" ht="30" customHeight="1">
      <c r="A83" s="17"/>
      <c r="B83" s="37"/>
      <c r="C83" s="37"/>
    </row>
    <row r="84" spans="1:3" ht="30" customHeight="1">
      <c r="A84" s="36"/>
      <c r="B84" s="37"/>
      <c r="C84" s="37"/>
    </row>
    <row r="85" spans="1:3" ht="30" customHeight="1">
      <c r="A85" s="36"/>
      <c r="B85" s="37"/>
      <c r="C85" s="37"/>
    </row>
    <row r="86" spans="1:3" ht="30" customHeight="1">
      <c r="A86" s="36"/>
      <c r="B86" s="37"/>
      <c r="C86" s="37"/>
    </row>
    <row r="87" spans="1:3" ht="30" customHeight="1">
      <c r="A87" s="36"/>
      <c r="B87" s="37"/>
      <c r="C87" s="37"/>
    </row>
    <row r="88" spans="1:3" ht="30" customHeight="1">
      <c r="A88" s="36"/>
      <c r="B88" s="37"/>
      <c r="C88" s="37"/>
    </row>
    <row r="89" spans="1:3" ht="30" customHeight="1">
      <c r="A89" s="36"/>
      <c r="B89" s="37"/>
      <c r="C89" s="37"/>
    </row>
    <row r="90" spans="1:3" ht="30" customHeight="1">
      <c r="A90" s="36"/>
      <c r="B90" s="37"/>
      <c r="C90" s="37"/>
    </row>
    <row r="91" spans="1:3" ht="30" customHeight="1">
      <c r="A91" s="36"/>
      <c r="B91" s="37"/>
      <c r="C91" s="37"/>
    </row>
    <row r="92" spans="1:4" ht="30" customHeight="1">
      <c r="A92" s="36"/>
      <c r="B92" s="37"/>
      <c r="C92" s="37"/>
      <c r="D92" s="28"/>
    </row>
    <row r="93" spans="1:3" ht="30" customHeight="1">
      <c r="A93" s="36"/>
      <c r="B93" s="37"/>
      <c r="C93" s="37"/>
    </row>
    <row r="94" spans="1:3" ht="30" customHeight="1">
      <c r="A94" s="36"/>
      <c r="B94" s="37"/>
      <c r="C94" s="37"/>
    </row>
    <row r="95" spans="1:3" ht="30" customHeight="1">
      <c r="A95" s="36"/>
      <c r="B95" s="37"/>
      <c r="C95" s="37"/>
    </row>
    <row r="96" spans="1:3" ht="30" customHeight="1">
      <c r="A96" s="36"/>
      <c r="B96" s="37"/>
      <c r="C96" s="37"/>
    </row>
    <row r="97" spans="1:3" ht="30" customHeight="1">
      <c r="A97" s="36"/>
      <c r="B97" s="37"/>
      <c r="C97" s="37"/>
    </row>
    <row r="98" spans="1:3" ht="30" customHeight="1">
      <c r="A98" s="36"/>
      <c r="B98" s="37"/>
      <c r="C98" s="37"/>
    </row>
    <row r="99" spans="1:3" ht="30" customHeight="1">
      <c r="A99" s="17"/>
      <c r="B99" s="37"/>
      <c r="C99" s="37"/>
    </row>
    <row r="100" spans="1:3" ht="30" customHeight="1">
      <c r="A100" s="9"/>
      <c r="B100" s="28"/>
      <c r="C100" s="28"/>
    </row>
  </sheetData>
  <sheetProtection/>
  <mergeCells count="3">
    <mergeCell ref="AC32:AD32"/>
    <mergeCell ref="A7:A8"/>
    <mergeCell ref="B1:J1"/>
  </mergeCells>
  <printOptions gridLines="1"/>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Kirsty</dc:creator>
  <cp:keywords/>
  <dc:description/>
  <cp:lastModifiedBy>Authorised GP User</cp:lastModifiedBy>
  <cp:lastPrinted>2014-03-31T14:10:37Z</cp:lastPrinted>
  <dcterms:created xsi:type="dcterms:W3CDTF">2003-03-26T22:36:45Z</dcterms:created>
  <dcterms:modified xsi:type="dcterms:W3CDTF">2014-03-31T14:11:39Z</dcterms:modified>
  <cp:category/>
  <cp:version/>
  <cp:contentType/>
  <cp:contentStatus/>
</cp:coreProperties>
</file>